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u8\Desktop\"/>
    </mc:Choice>
  </mc:AlternateContent>
  <bookViews>
    <workbookView xWindow="0" yWindow="0" windowWidth="20490" windowHeight="7155" tabRatio="956"/>
  </bookViews>
  <sheets>
    <sheet name="治験（医薬品）" sheetId="1" r:id="rId1"/>
    <sheet name="医療機器" sheetId="2" r:id="rId2"/>
    <sheet name="製造販売後臨床試験" sheetId="3" r:id="rId3"/>
    <sheet name="画像提供・スライド" sheetId="4" r:id="rId4"/>
    <sheet name="治験薬管理" sheetId="5" r:id="rId5"/>
    <sheet name="その他" sheetId="6" r:id="rId6"/>
    <sheet name="CTU使用試験" sheetId="7" r:id="rId7"/>
  </sheets>
  <calcPr calcId="162913"/>
  <customWorkbookViews>
    <customWorkbookView name="IRB事務局 - 個人用ビュー" guid="{1CD4367B-6F74-4412-9A95-1DA4DA2ACEC7}" mergeInterval="0" personalView="1" maximized="1" xWindow="-1928" yWindow="-582" windowWidth="1936" windowHeight="1056" tabRatio="956" activeSheetId="1"/>
  </customWorkbookViews>
</workbook>
</file>

<file path=xl/calcChain.xml><?xml version="1.0" encoding="utf-8"?>
<calcChain xmlns="http://schemas.openxmlformats.org/spreadsheetml/2006/main">
  <c r="BJ92" i="3" l="1"/>
  <c r="BH101" i="1"/>
  <c r="R27" i="7" l="1"/>
  <c r="AT7" i="6" l="1"/>
  <c r="BG4" i="6"/>
  <c r="BD4" i="6"/>
  <c r="AY4" i="6"/>
  <c r="U24" i="1" l="1"/>
  <c r="AZ60" i="4"/>
  <c r="BJ105" i="3" l="1"/>
  <c r="BJ102" i="3"/>
  <c r="U24" i="3"/>
  <c r="BI4" i="4"/>
  <c r="BF4" i="4" l="1"/>
  <c r="BA4" i="4" l="1"/>
  <c r="BI4" i="5"/>
  <c r="BF4" i="5"/>
  <c r="BA4" i="5"/>
  <c r="BE87" i="2"/>
  <c r="BE94" i="2"/>
  <c r="BE84" i="2" l="1"/>
  <c r="U24" i="2"/>
  <c r="AZ40" i="4"/>
  <c r="AZ47" i="4"/>
  <c r="BE127" i="5"/>
  <c r="BE124" i="5"/>
  <c r="BE120" i="5"/>
  <c r="BH115" i="1" l="1"/>
  <c r="BH112" i="1"/>
  <c r="AT7" i="4" l="1"/>
  <c r="AT7" i="5"/>
  <c r="BH119" i="1"/>
  <c r="BH90" i="1"/>
  <c r="R17" i="7" l="1"/>
  <c r="U75" i="4" l="1"/>
  <c r="U27" i="4"/>
  <c r="U106" i="5" l="1"/>
  <c r="U27" i="5"/>
  <c r="BJ81" i="3" l="1"/>
  <c r="BJ55" i="3" l="1"/>
  <c r="BH66" i="1" l="1"/>
  <c r="BJ59" i="3"/>
  <c r="BJ61" i="3"/>
  <c r="BE55" i="5"/>
  <c r="BH62" i="1"/>
  <c r="AZ92" i="4" l="1"/>
  <c r="AZ88" i="4"/>
  <c r="AZ57" i="4"/>
  <c r="AZ43" i="4"/>
  <c r="AZ95" i="4" l="1"/>
  <c r="AZ51" i="4"/>
  <c r="BJ39" i="3"/>
  <c r="BJ77" i="3"/>
  <c r="BJ74" i="3"/>
  <c r="BJ71" i="3"/>
  <c r="BJ67" i="3"/>
  <c r="BJ52" i="3"/>
  <c r="BJ48" i="3"/>
  <c r="BJ45" i="3"/>
  <c r="BJ42" i="3"/>
  <c r="BJ36" i="3"/>
  <c r="BJ109" i="3" l="1"/>
  <c r="BE130" i="5"/>
  <c r="BE75" i="5"/>
  <c r="BE72" i="5"/>
  <c r="BE69" i="5"/>
  <c r="BE66" i="5"/>
  <c r="BE60" i="5"/>
  <c r="BE57" i="5"/>
  <c r="BE51" i="5"/>
  <c r="BE48" i="5"/>
  <c r="BE45" i="5"/>
  <c r="BE42" i="5"/>
  <c r="BE39" i="5"/>
  <c r="BH94" i="1"/>
  <c r="BH52" i="1"/>
  <c r="BE78" i="5" l="1"/>
  <c r="BE91" i="2"/>
  <c r="BE72" i="2"/>
  <c r="BE66" i="2"/>
  <c r="BE63" i="2"/>
  <c r="BE57" i="2"/>
  <c r="BE54" i="2"/>
  <c r="BE50" i="2"/>
  <c r="BE47" i="2"/>
  <c r="BE44" i="2"/>
  <c r="BE36" i="2"/>
  <c r="BE80" i="2" l="1"/>
  <c r="BE98" i="2"/>
  <c r="R30" i="7"/>
  <c r="R26" i="7"/>
  <c r="R25" i="7"/>
  <c r="R16" i="7" l="1"/>
  <c r="R14" i="7"/>
  <c r="AN27" i="4" l="1"/>
  <c r="Q27" i="4"/>
  <c r="BC27" i="4" s="1"/>
  <c r="Q75" i="4" l="1"/>
  <c r="AM75" i="4" s="1"/>
  <c r="BJ134" i="4"/>
  <c r="AH24" i="3" l="1"/>
  <c r="BJ89" i="3"/>
  <c r="BJ85" i="3"/>
  <c r="BJ98" i="3" s="1"/>
  <c r="BH55" i="1"/>
  <c r="BH36" i="1"/>
  <c r="BH39" i="1"/>
  <c r="BH42" i="1"/>
  <c r="BH46" i="1"/>
  <c r="BH49" i="1"/>
  <c r="Q24" i="3" l="1"/>
  <c r="BA24" i="3" s="1"/>
  <c r="Q27" i="5" l="1"/>
  <c r="AM27" i="5" s="1"/>
  <c r="Q106" i="5"/>
  <c r="AM106" i="5" s="1"/>
  <c r="BJ98" i="2" l="1"/>
  <c r="AN24" i="2"/>
  <c r="Q24" i="2"/>
  <c r="BB24" i="2" l="1"/>
  <c r="BH78" i="1"/>
  <c r="BH98" i="1"/>
  <c r="BH84" i="1"/>
  <c r="BH81" i="1"/>
  <c r="BH74" i="1"/>
  <c r="BH68" i="1"/>
  <c r="BH59" i="1"/>
  <c r="BH108" i="1" l="1"/>
  <c r="Q24" i="1" s="1"/>
  <c r="AN24" i="1"/>
  <c r="R21" i="7"/>
  <c r="BB24" i="1" l="1"/>
  <c r="R31" i="7"/>
  <c r="R32" i="7" s="1"/>
  <c r="R24" i="7"/>
  <c r="R23" i="7"/>
  <c r="R22" i="7"/>
  <c r="R20" i="7"/>
  <c r="R19" i="7"/>
  <c r="R15" i="7"/>
  <c r="R13" i="7"/>
  <c r="R12" i="7"/>
  <c r="R11" i="7"/>
  <c r="R10" i="7"/>
  <c r="R9" i="7"/>
  <c r="R29" i="7" l="1"/>
</calcChain>
</file>

<file path=xl/sharedStrings.xml><?xml version="1.0" encoding="utf-8"?>
<sst xmlns="http://schemas.openxmlformats.org/spreadsheetml/2006/main" count="789" uniqueCount="545">
  <si>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19"/>
  </si>
  <si>
    <t>ウエイト</t>
    <phoneticPr fontId="19"/>
  </si>
  <si>
    <t>ポイント</t>
    <phoneticPr fontId="19"/>
  </si>
  <si>
    <t>※</t>
    <phoneticPr fontId="19"/>
  </si>
  <si>
    <t>未承認</t>
    <rPh sb="0" eb="3">
      <t>ミショウニン</t>
    </rPh>
    <phoneticPr fontId="19"/>
  </si>
  <si>
    <t>相の種類</t>
    <rPh sb="0" eb="1">
      <t>ソウ</t>
    </rPh>
    <rPh sb="2" eb="4">
      <t>シュルイ</t>
    </rPh>
    <phoneticPr fontId="19"/>
  </si>
  <si>
    <t>Ⅰ相</t>
    <rPh sb="1" eb="2">
      <t>ソウ</t>
    </rPh>
    <phoneticPr fontId="19"/>
  </si>
  <si>
    <t>プラセボの使用</t>
    <rPh sb="5" eb="7">
      <t>シヨウ</t>
    </rPh>
    <phoneticPr fontId="19"/>
  </si>
  <si>
    <t>併用薬の使用</t>
    <rPh sb="0" eb="2">
      <t>ヘイヨウ</t>
    </rPh>
    <rPh sb="2" eb="3">
      <t>ヤク</t>
    </rPh>
    <rPh sb="4" eb="6">
      <t>シヨウ</t>
    </rPh>
    <phoneticPr fontId="19"/>
  </si>
  <si>
    <t>治験薬の投与経路</t>
    <rPh sb="0" eb="2">
      <t>チケン</t>
    </rPh>
    <rPh sb="2" eb="3">
      <t>ヤク</t>
    </rPh>
    <rPh sb="4" eb="6">
      <t>トウヨ</t>
    </rPh>
    <rPh sb="6" eb="8">
      <t>ケイロ</t>
    </rPh>
    <phoneticPr fontId="19"/>
  </si>
  <si>
    <t>被験者層</t>
    <rPh sb="0" eb="3">
      <t>ヒケンシャ</t>
    </rPh>
    <rPh sb="3" eb="4">
      <t>ソウ</t>
    </rPh>
    <phoneticPr fontId="19"/>
  </si>
  <si>
    <t>生検回数</t>
    <rPh sb="0" eb="1">
      <t>セイ</t>
    </rPh>
    <rPh sb="1" eb="2">
      <t>ケン</t>
    </rPh>
    <rPh sb="2" eb="4">
      <t>カイスウ</t>
    </rPh>
    <phoneticPr fontId="19"/>
  </si>
  <si>
    <t>重症・重篤</t>
    <rPh sb="0" eb="2">
      <t>ジュウショウ</t>
    </rPh>
    <rPh sb="3" eb="5">
      <t>ジュウトク</t>
    </rPh>
    <phoneticPr fontId="19"/>
  </si>
  <si>
    <t>全面禁止</t>
    <rPh sb="0" eb="2">
      <t>ゼンメン</t>
    </rPh>
    <rPh sb="2" eb="4">
      <t>キンシ</t>
    </rPh>
    <phoneticPr fontId="19"/>
  </si>
  <si>
    <t>内用・外用</t>
    <rPh sb="0" eb="2">
      <t>ナイヨウ</t>
    </rPh>
    <rPh sb="3" eb="5">
      <t>ガイヨウ</t>
    </rPh>
    <phoneticPr fontId="19"/>
  </si>
  <si>
    <t>皮下・筋注</t>
    <rPh sb="0" eb="2">
      <t>ヒカ</t>
    </rPh>
    <rPh sb="3" eb="4">
      <t>キン</t>
    </rPh>
    <rPh sb="4" eb="5">
      <t>チュウ</t>
    </rPh>
    <phoneticPr fontId="19"/>
  </si>
  <si>
    <t>静注・特殊</t>
    <rPh sb="0" eb="1">
      <t>セイ</t>
    </rPh>
    <rPh sb="1" eb="2">
      <t>チュウ</t>
    </rPh>
    <rPh sb="3" eb="5">
      <t>トクシュ</t>
    </rPh>
    <phoneticPr fontId="19"/>
  </si>
  <si>
    <t>乳児・新生児</t>
    <rPh sb="0" eb="2">
      <t>ニュウジ</t>
    </rPh>
    <rPh sb="3" eb="6">
      <t>シンセイジ</t>
    </rPh>
    <phoneticPr fontId="19"/>
  </si>
  <si>
    <t>１９以下</t>
    <rPh sb="2" eb="4">
      <t>イカ</t>
    </rPh>
    <phoneticPr fontId="19"/>
  </si>
  <si>
    <t>２０～２９</t>
    <phoneticPr fontId="19"/>
  </si>
  <si>
    <t>３０以上</t>
    <rPh sb="2" eb="4">
      <t>イジョウ</t>
    </rPh>
    <phoneticPr fontId="19"/>
  </si>
  <si>
    <t>４以下</t>
    <rPh sb="1" eb="3">
      <t>イカ</t>
    </rPh>
    <phoneticPr fontId="19"/>
  </si>
  <si>
    <t>５～９</t>
    <phoneticPr fontId="19"/>
  </si>
  <si>
    <t>１０以上</t>
    <rPh sb="2" eb="4">
      <t>イジョウ</t>
    </rPh>
    <phoneticPr fontId="19"/>
  </si>
  <si>
    <t>４９以下</t>
    <rPh sb="2" eb="4">
      <t>イカ</t>
    </rPh>
    <phoneticPr fontId="19"/>
  </si>
  <si>
    <t>５０～９９</t>
    <phoneticPr fontId="19"/>
  </si>
  <si>
    <t>１００以上</t>
    <rPh sb="3" eb="5">
      <t>イジョウ</t>
    </rPh>
    <phoneticPr fontId="19"/>
  </si>
  <si>
    <t>Ⅱ相・Ⅲ相</t>
    <rPh sb="1" eb="2">
      <t>ソウ</t>
    </rPh>
    <rPh sb="4" eb="5">
      <t>ソウ</t>
    </rPh>
    <phoneticPr fontId="19"/>
  </si>
  <si>
    <t>同効薬でも
不変使用可</t>
    <rPh sb="0" eb="1">
      <t>ドウ</t>
    </rPh>
    <rPh sb="1" eb="2">
      <t>コウ</t>
    </rPh>
    <rPh sb="2" eb="3">
      <t>ヤク</t>
    </rPh>
    <rPh sb="6" eb="8">
      <t>フヘン</t>
    </rPh>
    <rPh sb="8" eb="10">
      <t>シヨウ</t>
    </rPh>
    <rPh sb="10" eb="11">
      <t>カ</t>
    </rPh>
    <phoneticPr fontId="19"/>
  </si>
  <si>
    <t>同効薬のみ
禁止</t>
    <rPh sb="0" eb="1">
      <t>ドウ</t>
    </rPh>
    <rPh sb="1" eb="2">
      <t>コウ</t>
    </rPh>
    <rPh sb="2" eb="3">
      <t>ヤク</t>
    </rPh>
    <rPh sb="6" eb="8">
      <t>キンシ</t>
    </rPh>
    <phoneticPr fontId="19"/>
  </si>
  <si>
    <t>）週</t>
    <rPh sb="1" eb="2">
      <t>シュウ</t>
    </rPh>
    <phoneticPr fontId="19"/>
  </si>
  <si>
    <t>１症例当たりのポイント</t>
    <rPh sb="1" eb="3">
      <t>ショウレイ</t>
    </rPh>
    <rPh sb="3" eb="4">
      <t>ア</t>
    </rPh>
    <phoneticPr fontId="19"/>
  </si>
  <si>
    <t>１契約当たりのポイント</t>
    <rPh sb="1" eb="3">
      <t>ケイヤク</t>
    </rPh>
    <rPh sb="3" eb="4">
      <t>ア</t>
    </rPh>
    <phoneticPr fontId="19"/>
  </si>
  <si>
    <t>①’</t>
    <phoneticPr fontId="19"/>
  </si>
  <si>
    <t>使　用</t>
    <rPh sb="0" eb="1">
      <t>シ</t>
    </rPh>
    <rPh sb="2" eb="3">
      <t>ヨウ</t>
    </rPh>
    <phoneticPr fontId="19"/>
  </si>
  <si>
    <t>①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</si>
  <si>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</si>
  <si>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</si>
  <si>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</si>
  <si>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</si>
  <si>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</si>
  <si>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</si>
  <si>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</si>
  <si>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H</t>
    <phoneticPr fontId="19"/>
  </si>
  <si>
    <t>対象疾患の重篤度</t>
    <rPh sb="0" eb="2">
      <t>タイショウ</t>
    </rPh>
    <rPh sb="2" eb="4">
      <t>シッカン</t>
    </rPh>
    <rPh sb="5" eb="7">
      <t>ジュウトク</t>
    </rPh>
    <rPh sb="7" eb="8">
      <t>ド</t>
    </rPh>
    <phoneticPr fontId="19"/>
  </si>
  <si>
    <t>入院・外来の状況</t>
    <rPh sb="0" eb="2">
      <t>ニュウイン</t>
    </rPh>
    <rPh sb="3" eb="5">
      <t>ガイライ</t>
    </rPh>
    <rPh sb="6" eb="8">
      <t>ジョウキョウ</t>
    </rPh>
    <phoneticPr fontId="19"/>
  </si>
  <si>
    <t>治験薬製造承認の状況</t>
    <rPh sb="0" eb="2">
      <t>チケン</t>
    </rPh>
    <rPh sb="2" eb="3">
      <t>ヤク</t>
    </rPh>
    <rPh sb="3" eb="5">
      <t>セイゾウ</t>
    </rPh>
    <rPh sb="5" eb="7">
      <t>ショウニン</t>
    </rPh>
    <rPh sb="8" eb="10">
      <t>ジョウキョウ</t>
    </rPh>
    <phoneticPr fontId="19"/>
  </si>
  <si>
    <t>デザイン</t>
    <phoneticPr fontId="19"/>
  </si>
  <si>
    <t>要素</t>
    <rPh sb="0" eb="2">
      <t>ヨウソ</t>
    </rPh>
    <phoneticPr fontId="19"/>
  </si>
  <si>
    <t>軽度</t>
    <rPh sb="0" eb="2">
      <t>ケイド</t>
    </rPh>
    <phoneticPr fontId="19"/>
  </si>
  <si>
    <t>外来</t>
    <rPh sb="0" eb="2">
      <t>ガイライ</t>
    </rPh>
    <phoneticPr fontId="19"/>
  </si>
  <si>
    <t>他の適応で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19"/>
  </si>
  <si>
    <t>オープン</t>
    <phoneticPr fontId="19"/>
  </si>
  <si>
    <t>I
（ウエイト×1）</t>
    <phoneticPr fontId="19"/>
  </si>
  <si>
    <t>Ⅱ
（ウエイト×3）</t>
    <phoneticPr fontId="19"/>
  </si>
  <si>
    <t>中等度</t>
    <rPh sb="0" eb="2">
      <t>チュウトウ</t>
    </rPh>
    <rPh sb="2" eb="3">
      <t>ド</t>
    </rPh>
    <phoneticPr fontId="19"/>
  </si>
  <si>
    <t>入院</t>
    <rPh sb="0" eb="2">
      <t>ニュウイン</t>
    </rPh>
    <phoneticPr fontId="19"/>
  </si>
  <si>
    <t>同一適応で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19"/>
  </si>
  <si>
    <t>単盲検</t>
    <rPh sb="0" eb="1">
      <t>タン</t>
    </rPh>
    <rPh sb="1" eb="2">
      <t>モウ</t>
    </rPh>
    <rPh sb="2" eb="3">
      <t>ケン</t>
    </rPh>
    <phoneticPr fontId="19"/>
  </si>
  <si>
    <t>Ⅲ
（ウエイト×5）</t>
    <phoneticPr fontId="19"/>
  </si>
  <si>
    <t>二重盲検</t>
    <rPh sb="0" eb="2">
      <t>ニジュウ</t>
    </rPh>
    <rPh sb="2" eb="3">
      <t>モウ</t>
    </rPh>
    <rPh sb="3" eb="4">
      <t>ケン</t>
    </rPh>
    <phoneticPr fontId="19"/>
  </si>
  <si>
    <t>Ⅳ
（ウエイト×10）</t>
    <phoneticPr fontId="19"/>
  </si>
  <si>
    <t>Ⅴ
（ウエイト×15）</t>
    <phoneticPr fontId="19"/>
  </si>
  <si>
    <t>I</t>
    <phoneticPr fontId="19"/>
  </si>
  <si>
    <t>５～２４週</t>
    <rPh sb="4" eb="5">
      <t>シュウ</t>
    </rPh>
    <phoneticPr fontId="19"/>
  </si>
  <si>
    <r>
      <t xml:space="preserve">被験者層の選出
</t>
    </r>
    <r>
      <rPr>
        <sz val="9"/>
        <rFont val="ＭＳ Ｐゴシック"/>
        <family val="3"/>
        <charset val="128"/>
      </rPr>
      <t>（適格+除外基準数）</t>
    </r>
    <rPh sb="0" eb="3">
      <t>ヒケンシャ</t>
    </rPh>
    <rPh sb="3" eb="4">
      <t>ソウ</t>
    </rPh>
    <rPh sb="5" eb="7">
      <t>センシュツ</t>
    </rPh>
    <rPh sb="9" eb="11">
      <t>テキカク</t>
    </rPh>
    <rPh sb="12" eb="14">
      <t>ジョガイ</t>
    </rPh>
    <rPh sb="14" eb="16">
      <t>キジュン</t>
    </rPh>
    <rPh sb="16" eb="17">
      <t>スウ</t>
    </rPh>
    <phoneticPr fontId="19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</si>
  <si>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19"/>
  </si>
  <si>
    <t xml:space="preserve">一般的臨床検査＋
非侵襲的機能検査及び
画像診断項目数
</t>
    <rPh sb="0" eb="3">
      <t>イッパンテキ</t>
    </rPh>
    <rPh sb="3" eb="5">
      <t>リンショウ</t>
    </rPh>
    <rPh sb="5" eb="7">
      <t>ケンサ</t>
    </rPh>
    <rPh sb="9" eb="10">
      <t>ヒ</t>
    </rPh>
    <rPh sb="10" eb="11">
      <t>シン</t>
    </rPh>
    <rPh sb="11" eb="12">
      <t>シュウ</t>
    </rPh>
    <rPh sb="12" eb="13">
      <t>テキ</t>
    </rPh>
    <rPh sb="13" eb="15">
      <t>キノウ</t>
    </rPh>
    <rPh sb="15" eb="17">
      <t>ケンサ</t>
    </rPh>
    <rPh sb="17" eb="18">
      <t>オヨ</t>
    </rPh>
    <rPh sb="20" eb="22">
      <t>ガゾウ</t>
    </rPh>
    <rPh sb="22" eb="24">
      <t>シンダン</t>
    </rPh>
    <rPh sb="24" eb="27">
      <t>コウモクスウ</t>
    </rPh>
    <phoneticPr fontId="19"/>
  </si>
  <si>
    <t>侵襲的機能検査及び
画像診断頻度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rPh sb="10" eb="12">
      <t>ガゾウ</t>
    </rPh>
    <rPh sb="12" eb="14">
      <t>シンダン</t>
    </rPh>
    <rPh sb="14" eb="16">
      <t>ヒンド</t>
    </rPh>
    <phoneticPr fontId="19"/>
  </si>
  <si>
    <t>PK等の特殊検査の
ための検体採取回数</t>
    <rPh sb="2" eb="3">
      <t>トウ</t>
    </rPh>
    <rPh sb="4" eb="6">
      <t>トクシュ</t>
    </rPh>
    <rPh sb="6" eb="8">
      <t>ケンサ</t>
    </rPh>
    <rPh sb="13" eb="15">
      <t>ケンタイ</t>
    </rPh>
    <rPh sb="15" eb="17">
      <t>サイシュ</t>
    </rPh>
    <rPh sb="17" eb="19">
      <t>カイスウ</t>
    </rPh>
    <phoneticPr fontId="19"/>
  </si>
  <si>
    <t>J</t>
    <phoneticPr fontId="19"/>
  </si>
  <si>
    <t>K</t>
    <phoneticPr fontId="19"/>
  </si>
  <si>
    <t>L</t>
    <phoneticPr fontId="19"/>
  </si>
  <si>
    <t>M</t>
    <phoneticPr fontId="19"/>
  </si>
  <si>
    <t>N</t>
    <phoneticPr fontId="19"/>
  </si>
  <si>
    <t>O</t>
    <phoneticPr fontId="19"/>
  </si>
  <si>
    <t>P</t>
    <phoneticPr fontId="19"/>
  </si>
  <si>
    <t>Q</t>
    <phoneticPr fontId="19"/>
  </si>
  <si>
    <t>成人</t>
    <rPh sb="0" eb="2">
      <t>セイジン</t>
    </rPh>
    <phoneticPr fontId="19"/>
  </si>
  <si>
    <t>小児、成人
（高齢者、肝、
腎障害等合併有）</t>
    <rPh sb="0" eb="2">
      <t>ショウニ</t>
    </rPh>
    <rPh sb="3" eb="5">
      <t>セイジン</t>
    </rPh>
    <rPh sb="7" eb="10">
      <t>コウレイシャ</t>
    </rPh>
    <rPh sb="11" eb="12">
      <t>カン</t>
    </rPh>
    <rPh sb="14" eb="15">
      <t>ジン</t>
    </rPh>
    <rPh sb="15" eb="18">
      <t>ショウガイトウ</t>
    </rPh>
    <rPh sb="18" eb="20">
      <t>ガッペイ</t>
    </rPh>
    <rPh sb="20" eb="21">
      <t>ユウ</t>
    </rPh>
    <phoneticPr fontId="19"/>
  </si>
  <si>
    <t>１０～１９</t>
    <phoneticPr fontId="19"/>
  </si>
  <si>
    <t>１年に
１回以下</t>
    <rPh sb="1" eb="2">
      <t>ネン</t>
    </rPh>
    <rPh sb="5" eb="6">
      <t>カイ</t>
    </rPh>
    <rPh sb="6" eb="8">
      <t>イカ</t>
    </rPh>
    <phoneticPr fontId="19"/>
  </si>
  <si>
    <t>３ヶ月～
１年に１回</t>
    <rPh sb="2" eb="3">
      <t>ゲツ</t>
    </rPh>
    <rPh sb="6" eb="7">
      <t>ネン</t>
    </rPh>
    <rPh sb="9" eb="10">
      <t>カイ</t>
    </rPh>
    <phoneticPr fontId="19"/>
  </si>
  <si>
    <t>１～２ヶ月
に１回</t>
    <rPh sb="4" eb="5">
      <t>ゲツ</t>
    </rPh>
    <rPh sb="8" eb="9">
      <t>カイ</t>
    </rPh>
    <phoneticPr fontId="19"/>
  </si>
  <si>
    <t>１ヶ月に
２回以上</t>
    <rPh sb="2" eb="3">
      <t>ゲツ</t>
    </rPh>
    <rPh sb="6" eb="7">
      <t>カイ</t>
    </rPh>
    <rPh sb="7" eb="9">
      <t>イジョウ</t>
    </rPh>
    <phoneticPr fontId="19"/>
  </si>
  <si>
    <t>回</t>
    <rPh sb="0" eb="1">
      <t>カイ</t>
    </rPh>
    <phoneticPr fontId="19"/>
  </si>
  <si>
    <t>R</t>
    <phoneticPr fontId="19"/>
  </si>
  <si>
    <t>症例発表</t>
    <rPh sb="0" eb="2">
      <t>ショウレイ</t>
    </rPh>
    <rPh sb="2" eb="4">
      <t>ハッピョウ</t>
    </rPh>
    <phoneticPr fontId="19"/>
  </si>
  <si>
    <t>１回</t>
    <rPh sb="1" eb="2">
      <t>カイ</t>
    </rPh>
    <phoneticPr fontId="19"/>
  </si>
  <si>
    <t>区分</t>
    <rPh sb="0" eb="2">
      <t>クブン</t>
    </rPh>
    <phoneticPr fontId="19"/>
  </si>
  <si>
    <t>□新規契約　　□変更契約</t>
    <rPh sb="1" eb="3">
      <t>シンキ</t>
    </rPh>
    <rPh sb="3" eb="5">
      <t>ケイヤク</t>
    </rPh>
    <rPh sb="8" eb="10">
      <t>ヘンコウ</t>
    </rPh>
    <rPh sb="10" eb="12">
      <t>ケイヤク</t>
    </rPh>
    <phoneticPr fontId="19"/>
  </si>
  <si>
    <t>整理番号</t>
    <rPh sb="0" eb="2">
      <t>セイリ</t>
    </rPh>
    <rPh sb="2" eb="4">
      <t>バンゴウ</t>
    </rPh>
    <phoneticPr fontId="19"/>
  </si>
  <si>
    <t>S</t>
    <phoneticPr fontId="19"/>
  </si>
  <si>
    <t>承認申請に使用される
文書等の作成</t>
    <rPh sb="0" eb="2">
      <t>ショウニン</t>
    </rPh>
    <rPh sb="2" eb="4">
      <t>シンセイ</t>
    </rPh>
    <rPh sb="5" eb="7">
      <t>シヨウ</t>
    </rPh>
    <rPh sb="11" eb="14">
      <t>ブンショトウ</t>
    </rPh>
    <rPh sb="15" eb="17">
      <t>サクセイ</t>
    </rPh>
    <phoneticPr fontId="19"/>
  </si>
  <si>
    <t>３０枚以内</t>
    <rPh sb="2" eb="3">
      <t>マイ</t>
    </rPh>
    <rPh sb="3" eb="5">
      <t>イナイ</t>
    </rPh>
    <phoneticPr fontId="19"/>
  </si>
  <si>
    <t>３１～５０枚</t>
    <rPh sb="5" eb="6">
      <t>マイ</t>
    </rPh>
    <phoneticPr fontId="19"/>
  </si>
  <si>
    <t>５１枚以上</t>
    <rPh sb="2" eb="3">
      <t>マイ</t>
    </rPh>
    <rPh sb="3" eb="5">
      <t>イジョウ</t>
    </rPh>
    <phoneticPr fontId="19"/>
  </si>
  <si>
    <t>　　　　　　　　　①</t>
    <phoneticPr fontId="19"/>
  </si>
  <si>
    <t>合　　　計</t>
    <rPh sb="0" eb="1">
      <t>ゴウ</t>
    </rPh>
    <rPh sb="4" eb="5">
      <t>ケイ</t>
    </rPh>
    <phoneticPr fontId="19"/>
  </si>
  <si>
    <t>　</t>
    <phoneticPr fontId="19"/>
  </si>
  <si>
    <t>（ P , Q の項目は回数を入力してください。）</t>
    <rPh sb="9" eb="11">
      <t>コウモク</t>
    </rPh>
    <rPh sb="12" eb="14">
      <t>カイスウ</t>
    </rPh>
    <rPh sb="15" eb="17">
      <t>ニュウリョク</t>
    </rPh>
    <phoneticPr fontId="19"/>
  </si>
  <si>
    <t>・25～51週→10ポイント</t>
    <phoneticPr fontId="19"/>
  </si>
  <si>
    <t>104週～155週→10ポイント＋20ポイント</t>
    <rPh sb="3" eb="4">
      <t>シュウ</t>
    </rPh>
    <rPh sb="8" eb="9">
      <t>シュウ</t>
    </rPh>
    <phoneticPr fontId="19"/>
  </si>
  <si>
    <t>156週～207週→10ポイント＋30ポイント</t>
    <rPh sb="3" eb="4">
      <t>シュウ</t>
    </rPh>
    <rPh sb="8" eb="9">
      <t>シュウ</t>
    </rPh>
    <phoneticPr fontId="19"/>
  </si>
  <si>
    <t>「Ｉ．治験薬の投与期間」について</t>
    <rPh sb="3" eb="5">
      <t>チケン</t>
    </rPh>
    <rPh sb="5" eb="6">
      <t>ヤク</t>
    </rPh>
    <rPh sb="7" eb="9">
      <t>トウヨ</t>
    </rPh>
    <rPh sb="9" eb="11">
      <t>キカン</t>
    </rPh>
    <phoneticPr fontId="19"/>
  </si>
  <si>
    <t>西暦　　　　年　　月　　日</t>
    <rPh sb="0" eb="2">
      <t>セイレキ</t>
    </rPh>
    <rPh sb="6" eb="7">
      <t>ネン</t>
    </rPh>
    <rPh sb="9" eb="10">
      <t>ガツ</t>
    </rPh>
    <rPh sb="12" eb="13">
      <t>ニチ</t>
    </rPh>
    <phoneticPr fontId="19"/>
  </si>
  <si>
    <t>52週以上の場合は52週毎に10ポイントを加算します。（52週以上の場合はポイントを計算し手入力してください。）</t>
  </si>
  <si>
    <t xml:space="preserve"> 52週～103週→10ポイント＋10ポイント</t>
    <rPh sb="3" eb="4">
      <t>シュウ</t>
    </rPh>
    <rPh sb="8" eb="9">
      <t>シュウ</t>
    </rPh>
    <phoneticPr fontId="19"/>
  </si>
  <si>
    <t>…</t>
    <phoneticPr fontId="19"/>
  </si>
  <si>
    <t>その他</t>
    <rPh sb="2" eb="3">
      <t>ホカ</t>
    </rPh>
    <phoneticPr fontId="19"/>
  </si>
  <si>
    <t>必要に応じて別途協議</t>
    <rPh sb="0" eb="2">
      <t>ヒツヨウ</t>
    </rPh>
    <rPh sb="3" eb="4">
      <t>オウ</t>
    </rPh>
    <rPh sb="6" eb="8">
      <t>ベット</t>
    </rPh>
    <rPh sb="8" eb="10">
      <t>キョウギ</t>
    </rPh>
    <phoneticPr fontId="19"/>
  </si>
  <si>
    <t>予定症例数：</t>
    <rPh sb="0" eb="2">
      <t>ヨテイ</t>
    </rPh>
    <rPh sb="2" eb="4">
      <t>ショウレイ</t>
    </rPh>
    <rPh sb="4" eb="5">
      <t>スウ</t>
    </rPh>
    <phoneticPr fontId="19"/>
  </si>
  <si>
    <t>例</t>
    <rPh sb="0" eb="1">
      <t>レイ</t>
    </rPh>
    <phoneticPr fontId="19"/>
  </si>
  <si>
    <t>（依頼者）</t>
    <rPh sb="1" eb="4">
      <t>イライシャ</t>
    </rPh>
    <phoneticPr fontId="19"/>
  </si>
  <si>
    <t>（責任医師）</t>
    <rPh sb="1" eb="3">
      <t>セキニン</t>
    </rPh>
    <rPh sb="3" eb="5">
      <t>イシ</t>
    </rPh>
    <phoneticPr fontId="19"/>
  </si>
  <si>
    <t>所　　属：</t>
    <rPh sb="0" eb="1">
      <t>トコロ</t>
    </rPh>
    <rPh sb="3" eb="4">
      <t>ゾク</t>
    </rPh>
    <phoneticPr fontId="19"/>
  </si>
  <si>
    <t>氏　　名：</t>
    <rPh sb="0" eb="1">
      <t>シ</t>
    </rPh>
    <rPh sb="3" eb="4">
      <t>メイ</t>
    </rPh>
    <phoneticPr fontId="19"/>
  </si>
  <si>
    <t>４種類</t>
    <rPh sb="1" eb="3">
      <t>シュルイ</t>
    </rPh>
    <phoneticPr fontId="19"/>
  </si>
  <si>
    <t>デザイン</t>
  </si>
  <si>
    <t>オープン</t>
  </si>
  <si>
    <t>単盲検</t>
  </si>
  <si>
    <t>⇒Ⅲで52週以上の場合、
1症例当たりの投与期間</t>
    <rPh sb="5" eb="6">
      <t>シュウ</t>
    </rPh>
    <rPh sb="6" eb="8">
      <t>イジョウ</t>
    </rPh>
    <rPh sb="9" eb="11">
      <t>バアイ</t>
    </rPh>
    <rPh sb="14" eb="16">
      <t>ショウレイ</t>
    </rPh>
    <rPh sb="16" eb="17">
      <t>ア</t>
    </rPh>
    <rPh sb="20" eb="22">
      <t>トウヨ</t>
    </rPh>
    <rPh sb="22" eb="24">
      <t>キカン</t>
    </rPh>
    <phoneticPr fontId="19"/>
  </si>
  <si>
    <t>必要</t>
    <rPh sb="0" eb="2">
      <t>ヒツヨウ</t>
    </rPh>
    <phoneticPr fontId="19"/>
  </si>
  <si>
    <t>有り</t>
    <rPh sb="0" eb="1">
      <t>ア</t>
    </rPh>
    <phoneticPr fontId="19"/>
  </si>
  <si>
    <t>クリーンベンチ利用</t>
    <rPh sb="7" eb="9">
      <t>リヨウ</t>
    </rPh>
    <phoneticPr fontId="19"/>
  </si>
  <si>
    <t>研究経費算定調書（医療機器）</t>
    <rPh sb="9" eb="11">
      <t>イリョウ</t>
    </rPh>
    <rPh sb="11" eb="13">
      <t>キキ</t>
    </rPh>
    <phoneticPr fontId="19"/>
  </si>
  <si>
    <t>①</t>
    <phoneticPr fontId="19"/>
  </si>
  <si>
    <t>ウエイト</t>
    <phoneticPr fontId="19"/>
  </si>
  <si>
    <t>Ⅱ
（ウエイト×3）</t>
    <phoneticPr fontId="19"/>
  </si>
  <si>
    <t>A</t>
    <phoneticPr fontId="19"/>
  </si>
  <si>
    <t>治験機器の使用目的</t>
    <rPh sb="0" eb="2">
      <t>チケン</t>
    </rPh>
    <rPh sb="2" eb="4">
      <t>キキ</t>
    </rPh>
    <rPh sb="5" eb="7">
      <t>シヨウ</t>
    </rPh>
    <rPh sb="7" eb="9">
      <t>モクテキ</t>
    </rPh>
    <phoneticPr fontId="19"/>
  </si>
  <si>
    <t>C</t>
    <phoneticPr fontId="19"/>
  </si>
  <si>
    <t>治験機器製造承認の状況</t>
    <rPh sb="0" eb="2">
      <t>チケン</t>
    </rPh>
    <rPh sb="2" eb="4">
      <t>キキ</t>
    </rPh>
    <rPh sb="4" eb="6">
      <t>セイゾウ</t>
    </rPh>
    <rPh sb="6" eb="8">
      <t>ショウニン</t>
    </rPh>
    <rPh sb="9" eb="11">
      <t>ジョウキョウ</t>
    </rPh>
    <phoneticPr fontId="19"/>
  </si>
  <si>
    <t>E</t>
    <phoneticPr fontId="19"/>
  </si>
  <si>
    <t>２１～２５回</t>
    <rPh sb="5" eb="6">
      <t>カイ</t>
    </rPh>
    <phoneticPr fontId="19"/>
  </si>
  <si>
    <t>F</t>
    <phoneticPr fontId="19"/>
  </si>
  <si>
    <t>５～９</t>
    <phoneticPr fontId="19"/>
  </si>
  <si>
    <t>H</t>
    <phoneticPr fontId="19"/>
  </si>
  <si>
    <t>５０項目</t>
    <rPh sb="2" eb="4">
      <t>コウモク</t>
    </rPh>
    <phoneticPr fontId="19"/>
  </si>
  <si>
    <t>５１～１００項目</t>
    <rPh sb="6" eb="8">
      <t>コウモク</t>
    </rPh>
    <phoneticPr fontId="19"/>
  </si>
  <si>
    <t>１０１項目以上</t>
    <rPh sb="3" eb="5">
      <t>コウモク</t>
    </rPh>
    <rPh sb="5" eb="7">
      <t>イジョウ</t>
    </rPh>
    <phoneticPr fontId="19"/>
  </si>
  <si>
    <t>１～５項目</t>
    <rPh sb="3" eb="5">
      <t>コウモク</t>
    </rPh>
    <phoneticPr fontId="19"/>
  </si>
  <si>
    <t>６～２０項目</t>
    <rPh sb="4" eb="6">
      <t>コウモク</t>
    </rPh>
    <phoneticPr fontId="19"/>
  </si>
  <si>
    <t>大型機械の設置管理</t>
    <rPh sb="0" eb="2">
      <t>オオガタ</t>
    </rPh>
    <rPh sb="2" eb="4">
      <t>キカイ</t>
    </rPh>
    <rPh sb="5" eb="7">
      <t>セッチ</t>
    </rPh>
    <rPh sb="7" eb="9">
      <t>カンリ</t>
    </rPh>
    <phoneticPr fontId="19"/>
  </si>
  <si>
    <t>１～１０人</t>
    <rPh sb="4" eb="5">
      <t>ニン</t>
    </rPh>
    <phoneticPr fontId="19"/>
  </si>
  <si>
    <t>研究経費算定調書（製造販売後臨床試験）</t>
    <rPh sb="9" eb="11">
      <t>セイゾウ</t>
    </rPh>
    <rPh sb="11" eb="13">
      <t>ハンバイ</t>
    </rPh>
    <rPh sb="13" eb="14">
      <t>ゴ</t>
    </rPh>
    <rPh sb="14" eb="16">
      <t>リンショウ</t>
    </rPh>
    <rPh sb="16" eb="18">
      <t>シケン</t>
    </rPh>
    <phoneticPr fontId="19"/>
  </si>
  <si>
    <t>□新規契約　□変更契約</t>
    <rPh sb="1" eb="3">
      <t>シンキ</t>
    </rPh>
    <rPh sb="3" eb="5">
      <t>ケイヤク</t>
    </rPh>
    <rPh sb="7" eb="9">
      <t>ヘンコウ</t>
    </rPh>
    <rPh sb="9" eb="11">
      <t>ケイヤク</t>
    </rPh>
    <phoneticPr fontId="19"/>
  </si>
  <si>
    <t>研究経費算定調書（画像提供・スライド）</t>
    <rPh sb="9" eb="11">
      <t>ガゾウ</t>
    </rPh>
    <rPh sb="11" eb="13">
      <t>テイキョウ</t>
    </rPh>
    <phoneticPr fontId="19"/>
  </si>
  <si>
    <t>Ｔ</t>
    <phoneticPr fontId="19"/>
  </si>
  <si>
    <t>必要有り</t>
    <rPh sb="0" eb="2">
      <t>ヒツヨウ</t>
    </rPh>
    <rPh sb="2" eb="3">
      <t>ア</t>
    </rPh>
    <phoneticPr fontId="19"/>
  </si>
  <si>
    <t>測定頻度</t>
    <rPh sb="0" eb="2">
      <t>ソクテイ</t>
    </rPh>
    <rPh sb="2" eb="4">
      <t>ヒンド</t>
    </rPh>
    <phoneticPr fontId="19"/>
  </si>
  <si>
    <t>３ヵ月～１年
に１回</t>
    <rPh sb="2" eb="3">
      <t>ゲツ</t>
    </rPh>
    <rPh sb="5" eb="6">
      <t>ネン</t>
    </rPh>
    <rPh sb="9" eb="10">
      <t>カイ</t>
    </rPh>
    <phoneticPr fontId="19"/>
  </si>
  <si>
    <t>１～２ヵ月
に１回</t>
    <rPh sb="4" eb="5">
      <t>ゲツ</t>
    </rPh>
    <rPh sb="8" eb="9">
      <t>カイ</t>
    </rPh>
    <phoneticPr fontId="19"/>
  </si>
  <si>
    <t>撮影条件</t>
    <rPh sb="0" eb="2">
      <t>サツエイ</t>
    </rPh>
    <rPh sb="2" eb="4">
      <t>ジョウケン</t>
    </rPh>
    <phoneticPr fontId="19"/>
  </si>
  <si>
    <t>院内手順に
よる撮影</t>
    <rPh sb="0" eb="2">
      <t>インナイ</t>
    </rPh>
    <rPh sb="2" eb="4">
      <t>テジュン</t>
    </rPh>
    <rPh sb="8" eb="10">
      <t>サツエイ</t>
    </rPh>
    <phoneticPr fontId="19"/>
  </si>
  <si>
    <t>造影剤使用</t>
    <rPh sb="0" eb="3">
      <t>ゾウエイザイ</t>
    </rPh>
    <rPh sb="3" eb="5">
      <t>シヨウ</t>
    </rPh>
    <phoneticPr fontId="19"/>
  </si>
  <si>
    <t>テスト画像提供の有無</t>
    <rPh sb="3" eb="5">
      <t>ガゾウ</t>
    </rPh>
    <rPh sb="5" eb="7">
      <t>テイキョウ</t>
    </rPh>
    <rPh sb="8" eb="10">
      <t>ウム</t>
    </rPh>
    <phoneticPr fontId="19"/>
  </si>
  <si>
    <t>染色方法</t>
    <rPh sb="0" eb="2">
      <t>センショク</t>
    </rPh>
    <rPh sb="2" eb="4">
      <t>ホウホウ</t>
    </rPh>
    <phoneticPr fontId="19"/>
  </si>
  <si>
    <t>通常染色</t>
    <rPh sb="0" eb="2">
      <t>ツウジョウ</t>
    </rPh>
    <rPh sb="2" eb="4">
      <t>センショク</t>
    </rPh>
    <phoneticPr fontId="19"/>
  </si>
  <si>
    <t>特殊染色</t>
    <rPh sb="0" eb="2">
      <t>トクシュ</t>
    </rPh>
    <rPh sb="2" eb="4">
      <t>センショク</t>
    </rPh>
    <phoneticPr fontId="19"/>
  </si>
  <si>
    <t>診断の有無</t>
    <rPh sb="0" eb="2">
      <t>シンダン</t>
    </rPh>
    <rPh sb="3" eb="5">
      <t>ウム</t>
    </rPh>
    <phoneticPr fontId="19"/>
  </si>
  <si>
    <t>研究経費算定調書（CTU使用試験）</t>
    <rPh sb="0" eb="2">
      <t>ケンキュウ</t>
    </rPh>
    <rPh sb="2" eb="4">
      <t>ケイヒ</t>
    </rPh>
    <rPh sb="4" eb="6">
      <t>サンテイ</t>
    </rPh>
    <rPh sb="6" eb="8">
      <t>チョウショ</t>
    </rPh>
    <rPh sb="12" eb="14">
      <t>シヨウ</t>
    </rPh>
    <rPh sb="14" eb="16">
      <t>シケン</t>
    </rPh>
    <phoneticPr fontId="19"/>
  </si>
  <si>
    <t>投与期間(初回投与から薬物動態採血終了まで）</t>
    <rPh sb="0" eb="2">
      <t>トウヨ</t>
    </rPh>
    <rPh sb="2" eb="4">
      <t>キカン</t>
    </rPh>
    <rPh sb="5" eb="7">
      <t>ショカイ</t>
    </rPh>
    <rPh sb="7" eb="9">
      <t>トウヨ</t>
    </rPh>
    <rPh sb="11" eb="13">
      <t>ヤクブツ</t>
    </rPh>
    <rPh sb="13" eb="15">
      <t>ドウタイ</t>
    </rPh>
    <rPh sb="15" eb="17">
      <t>サイケツ</t>
    </rPh>
    <rPh sb="17" eb="19">
      <t>シュウリョウ</t>
    </rPh>
    <phoneticPr fontId="19"/>
  </si>
  <si>
    <t>×日数</t>
    <rPh sb="1" eb="3">
      <t>ニッスウ</t>
    </rPh>
    <phoneticPr fontId="19"/>
  </si>
  <si>
    <t>来院回数(入院と事後検査）</t>
    <rPh sb="0" eb="2">
      <t>ライイン</t>
    </rPh>
    <rPh sb="2" eb="4">
      <t>カイスウ</t>
    </rPh>
    <rPh sb="5" eb="7">
      <t>ニュウイン</t>
    </rPh>
    <rPh sb="8" eb="10">
      <t>ジゴ</t>
    </rPh>
    <rPh sb="10" eb="12">
      <t>ケンサ</t>
    </rPh>
    <phoneticPr fontId="19"/>
  </si>
  <si>
    <t>1回</t>
    <rPh sb="1" eb="2">
      <t>カイ</t>
    </rPh>
    <phoneticPr fontId="19"/>
  </si>
  <si>
    <t>2回</t>
    <rPh sb="1" eb="2">
      <t>カイ</t>
    </rPh>
    <phoneticPr fontId="19"/>
  </si>
  <si>
    <t>3回以上</t>
    <rPh sb="1" eb="2">
      <t>カイ</t>
    </rPh>
    <rPh sb="2" eb="4">
      <t>イジョウ</t>
    </rPh>
    <phoneticPr fontId="19"/>
  </si>
  <si>
    <r>
      <t>臨床試験研究経費 ： （ポイント①</t>
    </r>
    <r>
      <rPr>
        <b/>
        <u/>
        <sz val="11"/>
        <rFont val="ＭＳ Ｐゴシック"/>
        <family val="3"/>
        <charset val="128"/>
      </rPr>
      <t>　　　</t>
    </r>
    <r>
      <rPr>
        <b/>
        <sz val="11"/>
        <rFont val="ＭＳ Ｐゴシック"/>
        <family val="3"/>
        <charset val="128"/>
      </rPr>
      <t>×</t>
    </r>
    <r>
      <rPr>
        <b/>
        <u/>
        <sz val="11"/>
        <rFont val="ＭＳ Ｐゴシック"/>
        <family val="3"/>
        <charset val="128"/>
      </rPr>
      <t>　　　</t>
    </r>
    <r>
      <rPr>
        <b/>
        <sz val="11"/>
        <rFont val="ＭＳ Ｐゴシック"/>
        <family val="3"/>
        <charset val="128"/>
      </rPr>
      <t>症例数×6,000円＋ポイント①’</t>
    </r>
    <r>
      <rPr>
        <b/>
        <u/>
        <sz val="11"/>
        <rFont val="ＭＳ Ｐゴシック"/>
        <family val="3"/>
        <charset val="128"/>
      </rPr>
      <t>　　　</t>
    </r>
    <r>
      <rPr>
        <b/>
        <sz val="11"/>
        <rFont val="ＭＳ Ｐゴシック"/>
        <family val="3"/>
        <charset val="128"/>
      </rPr>
      <t>×6,000円）×1.1＝</t>
    </r>
    <r>
      <rPr>
        <b/>
        <u/>
        <sz val="11"/>
        <rFont val="ＭＳ Ｐゴシック"/>
        <family val="3"/>
        <charset val="128"/>
      </rPr>
      <t>　　　　　　　</t>
    </r>
    <r>
      <rPr>
        <b/>
        <sz val="11"/>
        <rFont val="ＭＳ Ｐゴシック"/>
        <family val="3"/>
        <charset val="128"/>
      </rPr>
      <t>円</t>
    </r>
    <rPh sb="0" eb="2">
      <t>リンショウ</t>
    </rPh>
    <rPh sb="2" eb="4">
      <t>シケン</t>
    </rPh>
    <rPh sb="4" eb="6">
      <t>ケンキュウ</t>
    </rPh>
    <rPh sb="6" eb="8">
      <t>ケイヒ</t>
    </rPh>
    <rPh sb="24" eb="26">
      <t>ショウレイ</t>
    </rPh>
    <rPh sb="26" eb="27">
      <t>スウ</t>
    </rPh>
    <rPh sb="33" eb="34">
      <t>エン</t>
    </rPh>
    <rPh sb="50" eb="51">
      <t>エン</t>
    </rPh>
    <rPh sb="64" eb="65">
      <t>エン</t>
    </rPh>
    <phoneticPr fontId="19"/>
  </si>
  <si>
    <t>(依頼者）</t>
    <rPh sb="1" eb="4">
      <t>イライシャ</t>
    </rPh>
    <phoneticPr fontId="19"/>
  </si>
  <si>
    <t>(責任医師）</t>
    <rPh sb="1" eb="3">
      <t>セキニン</t>
    </rPh>
    <rPh sb="3" eb="5">
      <t>イシ</t>
    </rPh>
    <phoneticPr fontId="19"/>
  </si>
  <si>
    <t>所　　属　：</t>
    <rPh sb="0" eb="1">
      <t>トコロ</t>
    </rPh>
    <rPh sb="3" eb="4">
      <t>ゾク</t>
    </rPh>
    <phoneticPr fontId="19"/>
  </si>
  <si>
    <t>氏　　名　：</t>
    <rPh sb="0" eb="1">
      <t>シ</t>
    </rPh>
    <rPh sb="3" eb="4">
      <t>ナ</t>
    </rPh>
    <phoneticPr fontId="19"/>
  </si>
  <si>
    <t>研究経費算定調書（治験・医薬品）</t>
    <phoneticPr fontId="19"/>
  </si>
  <si>
    <t>（ポイント①</t>
    <phoneticPr fontId="19"/>
  </si>
  <si>
    <t>×</t>
    <phoneticPr fontId="19"/>
  </si>
  <si>
    <t>症例数</t>
    <rPh sb="0" eb="2">
      <t>ショウレイ</t>
    </rPh>
    <rPh sb="2" eb="3">
      <t>スウ</t>
    </rPh>
    <phoneticPr fontId="19"/>
  </si>
  <si>
    <t>＋</t>
    <phoneticPr fontId="19"/>
  </si>
  <si>
    <t>×</t>
    <phoneticPr fontId="19"/>
  </si>
  <si>
    <t>＝</t>
    <phoneticPr fontId="19"/>
  </si>
  <si>
    <t>円</t>
    <rPh sb="0" eb="1">
      <t>エン</t>
    </rPh>
    <phoneticPr fontId="19"/>
  </si>
  <si>
    <t>要素</t>
    <rPh sb="0" eb="2">
      <t>ヨウソ</t>
    </rPh>
    <phoneticPr fontId="19"/>
  </si>
  <si>
    <t>ウエイト</t>
    <phoneticPr fontId="19"/>
  </si>
  <si>
    <t>Ⅳ
（ウエイト×10）</t>
    <phoneticPr fontId="19"/>
  </si>
  <si>
    <t>Ⅰ
（ウエイト×1）</t>
    <phoneticPr fontId="19"/>
  </si>
  <si>
    <t>Ⅱ
（ウエイト×3）</t>
    <phoneticPr fontId="19"/>
  </si>
  <si>
    <t>Ⅲ
（ウエイト×5）</t>
    <phoneticPr fontId="19"/>
  </si>
  <si>
    <t>Ⅴ
（ウエイト×15）</t>
    <phoneticPr fontId="19"/>
  </si>
  <si>
    <t>ポイント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</si>
  <si>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</si>
  <si>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</si>
  <si>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</si>
  <si>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</si>
  <si>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</si>
  <si>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</si>
  <si>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</si>
  <si>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H</t>
    <phoneticPr fontId="19"/>
  </si>
  <si>
    <t>I</t>
    <phoneticPr fontId="19"/>
  </si>
  <si>
    <t>J</t>
    <phoneticPr fontId="19"/>
  </si>
  <si>
    <t>L</t>
    <phoneticPr fontId="19"/>
  </si>
  <si>
    <t>M</t>
    <phoneticPr fontId="19"/>
  </si>
  <si>
    <t>N</t>
    <phoneticPr fontId="19"/>
  </si>
  <si>
    <t>K</t>
    <phoneticPr fontId="19"/>
  </si>
  <si>
    <t>O</t>
    <phoneticPr fontId="19"/>
  </si>
  <si>
    <t>P</t>
    <phoneticPr fontId="19"/>
  </si>
  <si>
    <t>Q</t>
    <phoneticPr fontId="19"/>
  </si>
  <si>
    <t>対象疾患の重篤度</t>
  </si>
  <si>
    <t>入院・外来の状況</t>
  </si>
  <si>
    <t>治験薬製造承認の状況</t>
    <phoneticPr fontId="19"/>
  </si>
  <si>
    <t>相の種類</t>
  </si>
  <si>
    <t>プラセボの使用</t>
  </si>
  <si>
    <t>併用薬の使用</t>
  </si>
  <si>
    <t>治験薬の投与経路</t>
    <phoneticPr fontId="19"/>
  </si>
  <si>
    <t>治験薬の投与期間</t>
  </si>
  <si>
    <t>被験者層</t>
  </si>
  <si>
    <t>被験者層の選出
（適格+除外基準数）</t>
    <phoneticPr fontId="19"/>
  </si>
  <si>
    <t>規定来院回数</t>
  </si>
  <si>
    <t>臨床症状観察項目数</t>
  </si>
  <si>
    <t>一般的臨床検査＋
非侵襲的機能検査及び
画像診断項目数</t>
    <phoneticPr fontId="19"/>
  </si>
  <si>
    <t>侵襲的機能検査及び
画像診断頻度</t>
    <phoneticPr fontId="19"/>
  </si>
  <si>
    <t>PK等の特殊検査の
ための検体採取回数</t>
    <phoneticPr fontId="19"/>
  </si>
  <si>
    <t>生検回数</t>
    <phoneticPr fontId="19"/>
  </si>
  <si>
    <t>その他</t>
    <phoneticPr fontId="19"/>
  </si>
  <si>
    <t>症例発表</t>
    <phoneticPr fontId="19"/>
  </si>
  <si>
    <t>承認申請に使用される
文書等の作成</t>
    <phoneticPr fontId="19"/>
  </si>
  <si>
    <t>合　　計</t>
    <rPh sb="0" eb="1">
      <t>ゴウ</t>
    </rPh>
    <rPh sb="3" eb="4">
      <t>ケイ</t>
    </rPh>
    <phoneticPr fontId="19"/>
  </si>
  <si>
    <t>軽度</t>
  </si>
  <si>
    <t>外来</t>
  </si>
  <si>
    <t>他の適応で
国内で承認</t>
    <phoneticPr fontId="19"/>
  </si>
  <si>
    <t>Ⅱ相・Ⅲ相</t>
  </si>
  <si>
    <t>使　用</t>
    <phoneticPr fontId="19"/>
  </si>
  <si>
    <t>同効薬でも
不変使用可</t>
    <phoneticPr fontId="19"/>
  </si>
  <si>
    <t>内用・外用</t>
    <phoneticPr fontId="19"/>
  </si>
  <si>
    <t>４週間以内</t>
    <phoneticPr fontId="19"/>
  </si>
  <si>
    <t>成人</t>
    <phoneticPr fontId="19"/>
  </si>
  <si>
    <t>１９以下</t>
    <phoneticPr fontId="19"/>
  </si>
  <si>
    <t>４以下</t>
    <phoneticPr fontId="19"/>
  </si>
  <si>
    <t>４以下</t>
    <phoneticPr fontId="19"/>
  </si>
  <si>
    <t>４９以下</t>
    <phoneticPr fontId="19"/>
  </si>
  <si>
    <t>１年に
１回以下</t>
    <phoneticPr fontId="19"/>
  </si>
  <si>
    <t>３０枚以内</t>
    <phoneticPr fontId="19"/>
  </si>
  <si>
    <t>　　　　　　①</t>
    <phoneticPr fontId="19"/>
  </si>
  <si>
    <t>中等度</t>
  </si>
  <si>
    <t>入院</t>
  </si>
  <si>
    <t>同一適応で
欧米で承認</t>
    <phoneticPr fontId="19"/>
  </si>
  <si>
    <t>Ⅰ相</t>
  </si>
  <si>
    <t>同効薬のみ
禁止</t>
    <phoneticPr fontId="19"/>
  </si>
  <si>
    <t>皮下・筋注</t>
    <phoneticPr fontId="19"/>
  </si>
  <si>
    <t>５～２４週</t>
    <phoneticPr fontId="19"/>
  </si>
  <si>
    <t>小児、成人
（高齢者、肝、
腎障害等合併有）</t>
    <phoneticPr fontId="19"/>
  </si>
  <si>
    <t>２０～２９</t>
    <phoneticPr fontId="19"/>
  </si>
  <si>
    <t>５～９</t>
    <phoneticPr fontId="19"/>
  </si>
  <si>
    <t>５～９</t>
    <phoneticPr fontId="19"/>
  </si>
  <si>
    <t>５０～９９</t>
    <phoneticPr fontId="19"/>
  </si>
  <si>
    <t>３ヶ月～
１年に１回</t>
    <phoneticPr fontId="19"/>
  </si>
  <si>
    <t>必要に応じて別途協議</t>
    <phoneticPr fontId="19"/>
  </si>
  <si>
    <t>重症・重篤</t>
    <phoneticPr fontId="19"/>
  </si>
  <si>
    <t>未承認</t>
    <phoneticPr fontId="19"/>
  </si>
  <si>
    <t>二重盲検</t>
    <phoneticPr fontId="19"/>
  </si>
  <si>
    <t>全面禁止</t>
    <phoneticPr fontId="19"/>
  </si>
  <si>
    <t>静注・特殊</t>
    <phoneticPr fontId="19"/>
  </si>
  <si>
    <r>
      <rPr>
        <sz val="6"/>
        <rFont val="ＭＳ Ｐゴシック"/>
        <family val="3"/>
        <charset val="128"/>
      </rPr>
      <t xml:space="preserve">  （※）</t>
    </r>
    <r>
      <rPr>
        <sz val="9"/>
        <rFont val="ＭＳ Ｐゴシック"/>
        <family val="3"/>
        <charset val="128"/>
      </rPr>
      <t xml:space="preserve">
　　２５週以上</t>
    </r>
    <phoneticPr fontId="19"/>
  </si>
  <si>
    <t>乳児・新生児</t>
    <phoneticPr fontId="19"/>
  </si>
  <si>
    <t>３０以上</t>
    <phoneticPr fontId="19"/>
  </si>
  <si>
    <t>１０～１９</t>
    <phoneticPr fontId="19"/>
  </si>
  <si>
    <t>１０以上</t>
    <phoneticPr fontId="19"/>
  </si>
  <si>
    <t>１００以上</t>
    <phoneticPr fontId="19"/>
  </si>
  <si>
    <t>１～２ヶ月
に１回</t>
    <phoneticPr fontId="19"/>
  </si>
  <si>
    <t>１症例当たりのポイント</t>
    <phoneticPr fontId="19"/>
  </si>
  <si>
    <t>３１～５０枚</t>
    <phoneticPr fontId="19"/>
  </si>
  <si>
    <t>５１枚以上</t>
    <phoneticPr fontId="19"/>
  </si>
  <si>
    <t>１回</t>
    <phoneticPr fontId="19"/>
  </si>
  <si>
    <t>回</t>
    <phoneticPr fontId="19"/>
  </si>
  <si>
    <t>⇒Ⅲで52週以上の場合、
1症例あたりの投与期間</t>
    <phoneticPr fontId="19"/>
  </si>
  <si>
    <t>２０～４４</t>
    <phoneticPr fontId="19"/>
  </si>
  <si>
    <t>４５以上</t>
    <phoneticPr fontId="19"/>
  </si>
  <si>
    <t>１ヶ月に
２回以上</t>
    <phoneticPr fontId="19"/>
  </si>
  <si>
    <t>（</t>
    <phoneticPr fontId="19"/>
  </si>
  <si>
    <t>）週</t>
    <rPh sb="1" eb="2">
      <t>シュウ</t>
    </rPh>
    <phoneticPr fontId="19"/>
  </si>
  <si>
    <t>ポイント①’</t>
    <phoneticPr fontId="19"/>
  </si>
  <si>
    <t>円</t>
    <rPh sb="0" eb="1">
      <t>エン</t>
    </rPh>
    <phoneticPr fontId="19"/>
  </si>
  <si>
    <t>円</t>
    <phoneticPr fontId="19"/>
  </si>
  <si>
    <t>）×</t>
    <phoneticPr fontId="19"/>
  </si>
  <si>
    <t>観察日数</t>
    <rPh sb="0" eb="2">
      <t>カンサツ</t>
    </rPh>
    <rPh sb="2" eb="4">
      <t>ニッスウ</t>
    </rPh>
    <phoneticPr fontId="19"/>
  </si>
  <si>
    <t>臨床症状観察項目数</t>
    <rPh sb="0" eb="2">
      <t>リンショウ</t>
    </rPh>
    <rPh sb="2" eb="4">
      <t>ショウジョウ</t>
    </rPh>
    <phoneticPr fontId="19"/>
  </si>
  <si>
    <t>診療報酬点数のある検査・自覚症状観察項目数
（受診１回当たり）</t>
    <rPh sb="0" eb="2">
      <t>シンリョウ</t>
    </rPh>
    <rPh sb="2" eb="4">
      <t>ホウシュウ</t>
    </rPh>
    <rPh sb="4" eb="6">
      <t>テンスウ</t>
    </rPh>
    <rPh sb="9" eb="11">
      <t>ケンサ</t>
    </rPh>
    <rPh sb="12" eb="14">
      <t>ジカク</t>
    </rPh>
    <rPh sb="14" eb="16">
      <t>ショウジョウ</t>
    </rPh>
    <rPh sb="16" eb="18">
      <t>カンサツ</t>
    </rPh>
    <rPh sb="18" eb="21">
      <t>コウモクスウ</t>
    </rPh>
    <rPh sb="23" eb="25">
      <t>ジュシン</t>
    </rPh>
    <rPh sb="26" eb="27">
      <t>カイ</t>
    </rPh>
    <rPh sb="27" eb="28">
      <t>ア</t>
    </rPh>
    <phoneticPr fontId="19"/>
  </si>
  <si>
    <t>その他</t>
    <phoneticPr fontId="19"/>
  </si>
  <si>
    <t>J</t>
    <phoneticPr fontId="19"/>
  </si>
  <si>
    <t>症例発表</t>
    <phoneticPr fontId="19"/>
  </si>
  <si>
    <t>K</t>
    <phoneticPr fontId="19"/>
  </si>
  <si>
    <t>M</t>
    <phoneticPr fontId="19"/>
  </si>
  <si>
    <t>診療報酬点のない診療法を習得する関係者</t>
    <rPh sb="0" eb="2">
      <t>シンリョウ</t>
    </rPh>
    <rPh sb="2" eb="4">
      <t>ホウシュウ</t>
    </rPh>
    <rPh sb="4" eb="5">
      <t>テン</t>
    </rPh>
    <rPh sb="8" eb="10">
      <t>シンリョウ</t>
    </rPh>
    <rPh sb="10" eb="11">
      <t>ホウ</t>
    </rPh>
    <rPh sb="12" eb="14">
      <t>シュウトク</t>
    </rPh>
    <rPh sb="16" eb="19">
      <t>カンケイシャ</t>
    </rPh>
    <phoneticPr fontId="19"/>
  </si>
  <si>
    <t>・歯科材料
(インプラントを除く）
・家庭用医療機器
・Ⅱ、Ⅲ及びⅣを除く
その他の医療機器</t>
    <rPh sb="1" eb="3">
      <t>シカ</t>
    </rPh>
    <rPh sb="3" eb="5">
      <t>ザイリョウ</t>
    </rPh>
    <rPh sb="14" eb="15">
      <t>ノゾ</t>
    </rPh>
    <rPh sb="19" eb="22">
      <t>カテイヨウ</t>
    </rPh>
    <rPh sb="22" eb="24">
      <t>イリョウ</t>
    </rPh>
    <rPh sb="24" eb="26">
      <t>キキ</t>
    </rPh>
    <rPh sb="31" eb="32">
      <t>オヨ</t>
    </rPh>
    <rPh sb="35" eb="36">
      <t>ノゾ</t>
    </rPh>
    <rPh sb="40" eb="41">
      <t>タ</t>
    </rPh>
    <rPh sb="42" eb="44">
      <t>イリョウ</t>
    </rPh>
    <rPh sb="44" eb="46">
      <t>キキ</t>
    </rPh>
    <phoneticPr fontId="19"/>
  </si>
  <si>
    <t>新構造医療機器</t>
    <rPh sb="0" eb="1">
      <t>シン</t>
    </rPh>
    <rPh sb="1" eb="3">
      <t>コウゾウ</t>
    </rPh>
    <rPh sb="3" eb="5">
      <t>イリョウ</t>
    </rPh>
    <rPh sb="5" eb="7">
      <t>キキ</t>
    </rPh>
    <phoneticPr fontId="19"/>
  </si>
  <si>
    <t>中等度</t>
    <rPh sb="0" eb="2">
      <t>チュウトウ</t>
    </rPh>
    <rPh sb="2" eb="3">
      <t>ド</t>
    </rPh>
    <phoneticPr fontId="19"/>
  </si>
  <si>
    <t>重症・重篤</t>
    <rPh sb="0" eb="2">
      <t>ジュウショウ</t>
    </rPh>
    <rPh sb="3" eb="5">
      <t>ジュウトク</t>
    </rPh>
    <phoneticPr fontId="19"/>
  </si>
  <si>
    <t>他の適応で
国内で承認</t>
    <rPh sb="0" eb="1">
      <t>ホカ</t>
    </rPh>
    <rPh sb="2" eb="4">
      <t>テキオウ</t>
    </rPh>
    <rPh sb="6" eb="8">
      <t>コクナイ</t>
    </rPh>
    <rPh sb="9" eb="11">
      <t>ショウニン</t>
    </rPh>
    <phoneticPr fontId="19"/>
  </si>
  <si>
    <t>同一適応で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19"/>
  </si>
  <si>
    <t>未承認</t>
    <rPh sb="0" eb="3">
      <t>ミショウニン</t>
    </rPh>
    <phoneticPr fontId="19"/>
  </si>
  <si>
    <t>5日以内</t>
    <rPh sb="1" eb="2">
      <t>ニチ</t>
    </rPh>
    <rPh sb="2" eb="4">
      <t>イナイ</t>
    </rPh>
    <phoneticPr fontId="19"/>
  </si>
  <si>
    <t>６～２０回</t>
    <rPh sb="4" eb="5">
      <t>カイ</t>
    </rPh>
    <phoneticPr fontId="19"/>
  </si>
  <si>
    <t>２６回以上</t>
    <rPh sb="2" eb="3">
      <t>カイ</t>
    </rPh>
    <rPh sb="3" eb="5">
      <t>イジョウ</t>
    </rPh>
    <phoneticPr fontId="19"/>
  </si>
  <si>
    <t>軽度</t>
    <rPh sb="0" eb="1">
      <t>ケイ</t>
    </rPh>
    <rPh sb="1" eb="2">
      <t>ド</t>
    </rPh>
    <phoneticPr fontId="19"/>
  </si>
  <si>
    <t>外来</t>
    <rPh sb="0" eb="1">
      <t>ソト</t>
    </rPh>
    <rPh sb="1" eb="2">
      <t>ライ</t>
    </rPh>
    <phoneticPr fontId="19"/>
  </si>
  <si>
    <t>入院</t>
    <rPh sb="0" eb="1">
      <t>イ</t>
    </rPh>
    <rPh sb="1" eb="2">
      <t>イン</t>
    </rPh>
    <phoneticPr fontId="19"/>
  </si>
  <si>
    <t>成人</t>
    <phoneticPr fontId="19"/>
  </si>
  <si>
    <t>小児、成人
（高齢者、意識障害者等）</t>
    <rPh sb="11" eb="13">
      <t>イシキ</t>
    </rPh>
    <rPh sb="15" eb="16">
      <t>シャ</t>
    </rPh>
    <phoneticPr fontId="19"/>
  </si>
  <si>
    <t>１０以上</t>
    <phoneticPr fontId="19"/>
  </si>
  <si>
    <t>２１項目以上</t>
    <rPh sb="2" eb="6">
      <t>コウモクイジョウ</t>
    </rPh>
    <phoneticPr fontId="19"/>
  </si>
  <si>
    <t>１症例当たりのポイント</t>
    <phoneticPr fontId="19"/>
  </si>
  <si>
    <t>①</t>
    <phoneticPr fontId="19"/>
  </si>
  <si>
    <t>３０枚以内</t>
    <phoneticPr fontId="19"/>
  </si>
  <si>
    <t>３１～５０枚</t>
    <phoneticPr fontId="19"/>
  </si>
  <si>
    <t>５１枚以上</t>
    <rPh sb="2" eb="5">
      <t>マイイジョウ</t>
    </rPh>
    <phoneticPr fontId="19"/>
  </si>
  <si>
    <t>１１人以上</t>
    <rPh sb="2" eb="5">
      <t>ニンイジョウ</t>
    </rPh>
    <phoneticPr fontId="19"/>
  </si>
  <si>
    <t>　　①'</t>
    <phoneticPr fontId="19"/>
  </si>
  <si>
    <t>　　①’</t>
    <phoneticPr fontId="19"/>
  </si>
  <si>
    <t>・薬事法により設置管理が求められる大型機械
・体内植込み医療機器</t>
    <rPh sb="1" eb="3">
      <t>ヤクジ</t>
    </rPh>
    <rPh sb="3" eb="4">
      <t>ホウ</t>
    </rPh>
    <rPh sb="7" eb="9">
      <t>セッチ</t>
    </rPh>
    <rPh sb="9" eb="11">
      <t>カンリ</t>
    </rPh>
    <rPh sb="12" eb="13">
      <t>モト</t>
    </rPh>
    <rPh sb="17" eb="19">
      <t>オオガタ</t>
    </rPh>
    <rPh sb="19" eb="21">
      <t>キカイ</t>
    </rPh>
    <rPh sb="23" eb="25">
      <t>タイナイ</t>
    </rPh>
    <rPh sb="25" eb="27">
      <t>ウエコ</t>
    </rPh>
    <rPh sb="28" eb="30">
      <t>イリョウ</t>
    </rPh>
    <rPh sb="30" eb="32">
      <t>キキ</t>
    </rPh>
    <phoneticPr fontId="19"/>
  </si>
  <si>
    <t>臨床試験研究経費：</t>
    <rPh sb="0" eb="2">
      <t>リンショウ</t>
    </rPh>
    <rPh sb="2" eb="4">
      <t>シケン</t>
    </rPh>
    <rPh sb="4" eb="6">
      <t>ケンキュウ</t>
    </rPh>
    <rPh sb="6" eb="8">
      <t>ケイヒ</t>
    </rPh>
    <phoneticPr fontId="19"/>
  </si>
  <si>
    <t>研究経費算定調書（治験薬管理）</t>
    <rPh sb="9" eb="12">
      <t>チケンヤク</t>
    </rPh>
    <rPh sb="12" eb="14">
      <t>カンリ</t>
    </rPh>
    <phoneticPr fontId="19"/>
  </si>
  <si>
    <t>□治験　　　　□製造販売後臨床試験</t>
    <rPh sb="1" eb="3">
      <t>チケン</t>
    </rPh>
    <rPh sb="8" eb="13">
      <t>セイゾウハンバイゴ</t>
    </rPh>
    <rPh sb="13" eb="15">
      <t>リンショウ</t>
    </rPh>
    <rPh sb="15" eb="17">
      <t>シケン</t>
    </rPh>
    <phoneticPr fontId="19"/>
  </si>
  <si>
    <t>治験薬管理費：</t>
    <rPh sb="0" eb="3">
      <t>チケンヤク</t>
    </rPh>
    <rPh sb="3" eb="6">
      <t>カンリヒ</t>
    </rPh>
    <rPh sb="6" eb="7">
      <t>リンピ</t>
    </rPh>
    <phoneticPr fontId="19"/>
  </si>
  <si>
    <t>×</t>
    <phoneticPr fontId="19"/>
  </si>
  <si>
    <t>＝</t>
    <phoneticPr fontId="19"/>
  </si>
  <si>
    <t>（　有　・　無　）</t>
    <rPh sb="2" eb="3">
      <t>アリ</t>
    </rPh>
    <rPh sb="6" eb="7">
      <t>ナ</t>
    </rPh>
    <phoneticPr fontId="19"/>
  </si>
  <si>
    <t>×</t>
    <phoneticPr fontId="19"/>
  </si>
  <si>
    <t>＝</t>
    <phoneticPr fontId="19"/>
  </si>
  <si>
    <t>円)</t>
    <rPh sb="0" eb="1">
      <t>エン</t>
    </rPh>
    <phoneticPr fontId="19"/>
  </si>
  <si>
    <t>円)</t>
    <rPh sb="0" eb="1">
      <t>エン</t>
    </rPh>
    <phoneticPr fontId="19"/>
  </si>
  <si>
    <t>④</t>
    <phoneticPr fontId="19"/>
  </si>
  <si>
    <t>Ⅱ
（ウエイト×2）</t>
    <phoneticPr fontId="19"/>
  </si>
  <si>
    <t>Ⅲ
（ウエイト×3）</t>
    <phoneticPr fontId="19"/>
  </si>
  <si>
    <t>Ⅳ
（ウエイト×5）</t>
    <phoneticPr fontId="19"/>
  </si>
  <si>
    <t>治験薬の剤型</t>
    <rPh sb="0" eb="3">
      <t>チケンヤク</t>
    </rPh>
    <rPh sb="4" eb="5">
      <t>ザイ</t>
    </rPh>
    <rPh sb="5" eb="6">
      <t>ガタ</t>
    </rPh>
    <phoneticPr fontId="19"/>
  </si>
  <si>
    <t>治験薬の種目</t>
    <rPh sb="0" eb="3">
      <t>チケンヤク</t>
    </rPh>
    <rPh sb="4" eb="6">
      <t>シュモク</t>
    </rPh>
    <phoneticPr fontId="19"/>
  </si>
  <si>
    <t>治験薬規格数</t>
    <rPh sb="0" eb="3">
      <t>チケンヤク</t>
    </rPh>
    <rPh sb="3" eb="5">
      <t>キカク</t>
    </rPh>
    <rPh sb="5" eb="6">
      <t>スウ</t>
    </rPh>
    <phoneticPr fontId="19"/>
  </si>
  <si>
    <t>デザイン</t>
    <phoneticPr fontId="19"/>
  </si>
  <si>
    <t>投与期間</t>
    <rPh sb="0" eb="2">
      <t>トウヨ</t>
    </rPh>
    <rPh sb="2" eb="4">
      <t>キカン</t>
    </rPh>
    <phoneticPr fontId="19"/>
  </si>
  <si>
    <t>調剤及び出庫回数</t>
    <rPh sb="0" eb="2">
      <t>チョウザイ</t>
    </rPh>
    <rPh sb="2" eb="3">
      <t>オヨ</t>
    </rPh>
    <rPh sb="4" eb="6">
      <t>シュッコ</t>
    </rPh>
    <rPh sb="6" eb="8">
      <t>カイスウ</t>
    </rPh>
    <phoneticPr fontId="19"/>
  </si>
  <si>
    <t>保存状況</t>
    <rPh sb="0" eb="2">
      <t>ホゾン</t>
    </rPh>
    <rPh sb="2" eb="4">
      <t>ジョウキョウ</t>
    </rPh>
    <phoneticPr fontId="19"/>
  </si>
  <si>
    <t>残薬回収業務</t>
    <rPh sb="0" eb="2">
      <t>ザンヤク</t>
    </rPh>
    <rPh sb="2" eb="4">
      <t>カイシュウ</t>
    </rPh>
    <rPh sb="4" eb="6">
      <t>ギョウム</t>
    </rPh>
    <phoneticPr fontId="19"/>
  </si>
  <si>
    <t>納入方法</t>
    <rPh sb="0" eb="2">
      <t>ノウニュウ</t>
    </rPh>
    <rPh sb="2" eb="4">
      <t>ホウホウ</t>
    </rPh>
    <phoneticPr fontId="19"/>
  </si>
  <si>
    <t>非盲検薬剤師の有無</t>
    <rPh sb="0" eb="1">
      <t>ヒ</t>
    </rPh>
    <rPh sb="1" eb="3">
      <t>モウケン</t>
    </rPh>
    <rPh sb="3" eb="6">
      <t>ヤクザイシ</t>
    </rPh>
    <rPh sb="7" eb="9">
      <t>ウム</t>
    </rPh>
    <phoneticPr fontId="19"/>
  </si>
  <si>
    <t>内服・外用剤</t>
    <rPh sb="0" eb="2">
      <t>ナイフク</t>
    </rPh>
    <rPh sb="3" eb="6">
      <t>ガイヨウザイ</t>
    </rPh>
    <phoneticPr fontId="19"/>
  </si>
  <si>
    <t>注射剤</t>
    <rPh sb="0" eb="2">
      <t>チュウシャ</t>
    </rPh>
    <rPh sb="2" eb="3">
      <t>ザイ</t>
    </rPh>
    <phoneticPr fontId="19"/>
  </si>
  <si>
    <t>一般</t>
    <rPh sb="0" eb="2">
      <t>イッパン</t>
    </rPh>
    <phoneticPr fontId="19"/>
  </si>
  <si>
    <t>毒・劇薬</t>
    <rPh sb="0" eb="1">
      <t>ドク</t>
    </rPh>
    <rPh sb="2" eb="4">
      <t>ゲキヤク</t>
    </rPh>
    <phoneticPr fontId="19"/>
  </si>
  <si>
    <t>向精神薬</t>
    <rPh sb="0" eb="4">
      <t>コウセイシンヤク</t>
    </rPh>
    <phoneticPr fontId="19"/>
  </si>
  <si>
    <t>１又は２種類</t>
    <rPh sb="1" eb="2">
      <t>マタ</t>
    </rPh>
    <rPh sb="4" eb="6">
      <t>シュルイ</t>
    </rPh>
    <phoneticPr fontId="19"/>
  </si>
  <si>
    <t>３種類</t>
    <rPh sb="1" eb="3">
      <t>シュルイ</t>
    </rPh>
    <phoneticPr fontId="19"/>
  </si>
  <si>
    <t>５種類以上</t>
    <rPh sb="1" eb="5">
      <t>シュルイイジョウ</t>
    </rPh>
    <phoneticPr fontId="19"/>
  </si>
  <si>
    <t>オープン</t>
    <phoneticPr fontId="19"/>
  </si>
  <si>
    <t>単盲検</t>
    <rPh sb="0" eb="1">
      <t>タン</t>
    </rPh>
    <rPh sb="1" eb="3">
      <t>モウケン</t>
    </rPh>
    <phoneticPr fontId="19"/>
  </si>
  <si>
    <t>二重盲検</t>
    <rPh sb="0" eb="2">
      <t>ニジュウ</t>
    </rPh>
    <rPh sb="2" eb="4">
      <t>モウケン</t>
    </rPh>
    <phoneticPr fontId="19"/>
  </si>
  <si>
    <t>4週間以内</t>
    <rPh sb="1" eb="3">
      <t>シュウカン</t>
    </rPh>
    <rPh sb="3" eb="5">
      <t>イナイ</t>
    </rPh>
    <phoneticPr fontId="19"/>
  </si>
  <si>
    <t>２５週以上</t>
    <rPh sb="2" eb="5">
      <t>シュウイジョウ</t>
    </rPh>
    <phoneticPr fontId="19"/>
  </si>
  <si>
    <t>単回</t>
    <rPh sb="0" eb="1">
      <t>タン</t>
    </rPh>
    <rPh sb="1" eb="2">
      <t>カイ</t>
    </rPh>
    <phoneticPr fontId="19"/>
  </si>
  <si>
    <t>２～６回</t>
    <rPh sb="3" eb="4">
      <t>カイ</t>
    </rPh>
    <phoneticPr fontId="19"/>
  </si>
  <si>
    <t>７～１２回</t>
    <rPh sb="4" eb="5">
      <t>カイ</t>
    </rPh>
    <phoneticPr fontId="19"/>
  </si>
  <si>
    <t>１３回以上</t>
    <rPh sb="2" eb="3">
      <t>カイ</t>
    </rPh>
    <rPh sb="3" eb="5">
      <t>イジョウ</t>
    </rPh>
    <phoneticPr fontId="19"/>
  </si>
  <si>
    <t>室温
（１℃～３０℃）</t>
    <rPh sb="0" eb="2">
      <t>シツオン</t>
    </rPh>
    <phoneticPr fontId="19"/>
  </si>
  <si>
    <t>冷所（２℃～８℃）
又は遮光</t>
    <rPh sb="0" eb="2">
      <t>レイショ</t>
    </rPh>
    <rPh sb="10" eb="11">
      <t>マタ</t>
    </rPh>
    <rPh sb="12" eb="14">
      <t>シャコウ</t>
    </rPh>
    <phoneticPr fontId="19"/>
  </si>
  <si>
    <t>冷所（２℃～８℃）
及び遮光</t>
    <rPh sb="0" eb="2">
      <t>レイショ</t>
    </rPh>
    <rPh sb="10" eb="11">
      <t>オヨ</t>
    </rPh>
    <rPh sb="12" eb="14">
      <t>シャコウ</t>
    </rPh>
    <phoneticPr fontId="19"/>
  </si>
  <si>
    <t>冷凍・恒温器・麻薬
金庫等での特殊条件での保存</t>
    <rPh sb="0" eb="2">
      <t>レイトウ</t>
    </rPh>
    <rPh sb="3" eb="4">
      <t>ツネ</t>
    </rPh>
    <rPh sb="4" eb="5">
      <t>オン</t>
    </rPh>
    <rPh sb="5" eb="6">
      <t>ウツワ</t>
    </rPh>
    <rPh sb="7" eb="9">
      <t>マヤク</t>
    </rPh>
    <rPh sb="10" eb="12">
      <t>キンコ</t>
    </rPh>
    <rPh sb="12" eb="13">
      <t>トウ</t>
    </rPh>
    <rPh sb="15" eb="17">
      <t>トクシュ</t>
    </rPh>
    <rPh sb="17" eb="19">
      <t>ジョウケン</t>
    </rPh>
    <rPh sb="21" eb="23">
      <t>ホゾン</t>
    </rPh>
    <phoneticPr fontId="19"/>
  </si>
  <si>
    <t>一括納入</t>
    <rPh sb="0" eb="2">
      <t>イッカツ</t>
    </rPh>
    <rPh sb="2" eb="4">
      <t>ノウニュウ</t>
    </rPh>
    <phoneticPr fontId="19"/>
  </si>
  <si>
    <t>分割納入</t>
    <rPh sb="0" eb="2">
      <t>ブンカツ</t>
    </rPh>
    <rPh sb="2" eb="4">
      <t>ノウニュウ</t>
    </rPh>
    <phoneticPr fontId="19"/>
  </si>
  <si>
    <t>登録随時納入</t>
    <rPh sb="0" eb="2">
      <t>トウロク</t>
    </rPh>
    <rPh sb="2" eb="4">
      <t>ズイジ</t>
    </rPh>
    <rPh sb="4" eb="6">
      <t>ノウニュウ</t>
    </rPh>
    <phoneticPr fontId="19"/>
  </si>
  <si>
    <t>有り</t>
    <rPh sb="0" eb="1">
      <t>ア</t>
    </rPh>
    <phoneticPr fontId="19"/>
  </si>
  <si>
    <t>K</t>
    <phoneticPr fontId="19"/>
  </si>
  <si>
    <t>IXRS登録の有無</t>
    <rPh sb="4" eb="6">
      <t>トウロク</t>
    </rPh>
    <rPh sb="7" eb="9">
      <t>ウム</t>
    </rPh>
    <phoneticPr fontId="19"/>
  </si>
  <si>
    <t>⑤</t>
    <phoneticPr fontId="19"/>
  </si>
  <si>
    <t>（　有　・　無　）</t>
    <rPh sb="2" eb="3">
      <t>アリ</t>
    </rPh>
    <rPh sb="6" eb="7">
      <t>ム</t>
    </rPh>
    <phoneticPr fontId="19"/>
  </si>
  <si>
    <t>治験薬調剤費：</t>
    <rPh sb="0" eb="3">
      <t>チケンヤク</t>
    </rPh>
    <rPh sb="3" eb="5">
      <t>チョウザイ</t>
    </rPh>
    <rPh sb="5" eb="6">
      <t>ヒ</t>
    </rPh>
    <phoneticPr fontId="19"/>
  </si>
  <si>
    <t>×</t>
    <phoneticPr fontId="19"/>
  </si>
  <si>
    <t>症例数</t>
    <rPh sb="0" eb="2">
      <t>ショウレイ</t>
    </rPh>
    <rPh sb="2" eb="3">
      <t>スウ</t>
    </rPh>
    <phoneticPr fontId="19"/>
  </si>
  <si>
    <t>×</t>
    <phoneticPr fontId="19"/>
  </si>
  <si>
    <t>円</t>
    <rPh sb="0" eb="1">
      <t>エン</t>
    </rPh>
    <phoneticPr fontId="19"/>
  </si>
  <si>
    <t>＝</t>
    <phoneticPr fontId="19"/>
  </si>
  <si>
    <t>円）</t>
    <rPh sb="0" eb="1">
      <t>エン</t>
    </rPh>
    <phoneticPr fontId="19"/>
  </si>
  <si>
    <t>(ポイント⑤</t>
    <phoneticPr fontId="19"/>
  </si>
  <si>
    <t>（ポイント④</t>
    <phoneticPr fontId="19"/>
  </si>
  <si>
    <t>*薬剤部と事前の合意が得られていること。</t>
    <rPh sb="1" eb="3">
      <t>ヤクザイ</t>
    </rPh>
    <rPh sb="3" eb="4">
      <t>ブ</t>
    </rPh>
    <rPh sb="5" eb="7">
      <t>ジゼン</t>
    </rPh>
    <rPh sb="8" eb="10">
      <t>ゴウイ</t>
    </rPh>
    <rPh sb="11" eb="12">
      <t>エ</t>
    </rPh>
    <phoneticPr fontId="19"/>
  </si>
  <si>
    <t>ウエイト</t>
    <phoneticPr fontId="19"/>
  </si>
  <si>
    <t>Ⅰ
（ウエイト×1）</t>
    <phoneticPr fontId="19"/>
  </si>
  <si>
    <t>Ⅱ
(ウエイト×2）</t>
    <phoneticPr fontId="19"/>
  </si>
  <si>
    <t>Ⅲ
(ウエイト×3）</t>
    <phoneticPr fontId="19"/>
  </si>
  <si>
    <t>Ⅳ
(ウエイト×5）</t>
    <phoneticPr fontId="19"/>
  </si>
  <si>
    <t>ポイント</t>
    <phoneticPr fontId="19"/>
  </si>
  <si>
    <t>調整回数</t>
    <rPh sb="0" eb="2">
      <t>チョウセイ</t>
    </rPh>
    <rPh sb="2" eb="4">
      <t>カイスウ</t>
    </rPh>
    <phoneticPr fontId="19"/>
  </si>
  <si>
    <t>条件なし</t>
    <rPh sb="0" eb="2">
      <t>ジョウケン</t>
    </rPh>
    <phoneticPr fontId="19"/>
  </si>
  <si>
    <t>抗がん剤調整室利用</t>
    <rPh sb="0" eb="1">
      <t>コウ</t>
    </rPh>
    <rPh sb="3" eb="4">
      <t>ザイ</t>
    </rPh>
    <rPh sb="4" eb="6">
      <t>チョウセイ</t>
    </rPh>
    <rPh sb="6" eb="7">
      <t>シツ</t>
    </rPh>
    <rPh sb="7" eb="9">
      <t>リヨウ</t>
    </rPh>
    <phoneticPr fontId="19"/>
  </si>
  <si>
    <t>　　⑤</t>
    <phoneticPr fontId="19"/>
  </si>
  <si>
    <t>ポイント①’</t>
    <phoneticPr fontId="19"/>
  </si>
  <si>
    <t>）</t>
    <phoneticPr fontId="19"/>
  </si>
  <si>
    <t>×</t>
    <phoneticPr fontId="19"/>
  </si>
  <si>
    <t>＋</t>
    <phoneticPr fontId="19"/>
  </si>
  <si>
    <t>オープン</t>
    <phoneticPr fontId="19"/>
  </si>
  <si>
    <t>単盲検</t>
    <phoneticPr fontId="19"/>
  </si>
  <si>
    <t>二重盲検</t>
    <rPh sb="0" eb="4">
      <t>ニジュウモウケン</t>
    </rPh>
    <phoneticPr fontId="19"/>
  </si>
  <si>
    <t>プラセボの使用</t>
    <rPh sb="5" eb="7">
      <t>シヨウ</t>
    </rPh>
    <phoneticPr fontId="19"/>
  </si>
  <si>
    <t>使用</t>
    <rPh sb="0" eb="2">
      <t>シヨウ</t>
    </rPh>
    <phoneticPr fontId="19"/>
  </si>
  <si>
    <t>併用薬の使用</t>
    <phoneticPr fontId="19"/>
  </si>
  <si>
    <t>同効薬でも
不変使用可</t>
    <phoneticPr fontId="19"/>
  </si>
  <si>
    <t>治験薬の投与経路</t>
    <rPh sb="0" eb="3">
      <t>チケンヤク</t>
    </rPh>
    <rPh sb="4" eb="6">
      <t>トウヨ</t>
    </rPh>
    <rPh sb="6" eb="8">
      <t>ケイロ</t>
    </rPh>
    <phoneticPr fontId="19"/>
  </si>
  <si>
    <t>内用・外用</t>
    <phoneticPr fontId="19"/>
  </si>
  <si>
    <t>皮下・筋注</t>
    <rPh sb="0" eb="2">
      <t>ヒカ</t>
    </rPh>
    <rPh sb="3" eb="4">
      <t>キン</t>
    </rPh>
    <rPh sb="4" eb="5">
      <t>チュウ</t>
    </rPh>
    <phoneticPr fontId="19"/>
  </si>
  <si>
    <t>静注・特殊</t>
    <phoneticPr fontId="19"/>
  </si>
  <si>
    <t>治験薬の投与期間</t>
    <rPh sb="0" eb="3">
      <t>チケンヤク</t>
    </rPh>
    <rPh sb="4" eb="6">
      <t>トウヨ</t>
    </rPh>
    <rPh sb="6" eb="8">
      <t>キカン</t>
    </rPh>
    <phoneticPr fontId="19"/>
  </si>
  <si>
    <t>４週間以内</t>
    <phoneticPr fontId="19"/>
  </si>
  <si>
    <t>５～２４週</t>
    <phoneticPr fontId="19"/>
  </si>
  <si>
    <t>成人</t>
    <phoneticPr fontId="19"/>
  </si>
  <si>
    <t>小児、成人
（高齢者、肝、
腎障害等合併有）</t>
    <phoneticPr fontId="19"/>
  </si>
  <si>
    <t>乳児・新生児</t>
    <phoneticPr fontId="19"/>
  </si>
  <si>
    <t>１９以下</t>
    <phoneticPr fontId="19"/>
  </si>
  <si>
    <t>２０～２９</t>
    <phoneticPr fontId="19"/>
  </si>
  <si>
    <t>３０以上</t>
    <phoneticPr fontId="19"/>
  </si>
  <si>
    <t>規定来院回数</t>
    <phoneticPr fontId="19"/>
  </si>
  <si>
    <t>２０～４４</t>
    <phoneticPr fontId="19"/>
  </si>
  <si>
    <t>４５以上</t>
    <rPh sb="2" eb="4">
      <t>イジョウ</t>
    </rPh>
    <phoneticPr fontId="19"/>
  </si>
  <si>
    <t>２５週以上</t>
    <rPh sb="2" eb="3">
      <t>シュウ</t>
    </rPh>
    <rPh sb="3" eb="5">
      <t>イジョウ</t>
    </rPh>
    <phoneticPr fontId="19"/>
  </si>
  <si>
    <t>臨床症状観察項目数</t>
    <phoneticPr fontId="19"/>
  </si>
  <si>
    <t>１０以上</t>
    <phoneticPr fontId="19"/>
  </si>
  <si>
    <t>同効薬のみ
禁止</t>
    <rPh sb="0" eb="1">
      <t>ドウ</t>
    </rPh>
    <rPh sb="1" eb="2">
      <t>キ</t>
    </rPh>
    <rPh sb="2" eb="3">
      <t>ヤク</t>
    </rPh>
    <rPh sb="6" eb="8">
      <t>キンシ</t>
    </rPh>
    <phoneticPr fontId="19"/>
  </si>
  <si>
    <r>
      <t xml:space="preserve">被験者層の選出
</t>
    </r>
    <r>
      <rPr>
        <sz val="7"/>
        <rFont val="ＭＳ Ｐゴシック"/>
        <family val="3"/>
        <charset val="128"/>
      </rPr>
      <t>（適格＋院外基準数）</t>
    </r>
    <rPh sb="0" eb="3">
      <t>ヒケンシャ</t>
    </rPh>
    <rPh sb="3" eb="4">
      <t>ソウ</t>
    </rPh>
    <rPh sb="5" eb="7">
      <t>センシュツ</t>
    </rPh>
    <rPh sb="9" eb="11">
      <t>テキカク</t>
    </rPh>
    <rPh sb="12" eb="14">
      <t>インガイ</t>
    </rPh>
    <rPh sb="14" eb="16">
      <t>キジュン</t>
    </rPh>
    <rPh sb="16" eb="17">
      <t>スウ</t>
    </rPh>
    <phoneticPr fontId="19"/>
  </si>
  <si>
    <t>侵襲的機能検査及び
画像診断頻度</t>
    <phoneticPr fontId="19"/>
  </si>
  <si>
    <t>PK等の特殊検査の
ための検体採取回数</t>
    <phoneticPr fontId="19"/>
  </si>
  <si>
    <t>生検回数</t>
    <phoneticPr fontId="19"/>
  </si>
  <si>
    <t>その他</t>
    <phoneticPr fontId="19"/>
  </si>
  <si>
    <t>４９以下</t>
    <phoneticPr fontId="19"/>
  </si>
  <si>
    <t>回</t>
    <phoneticPr fontId="19"/>
  </si>
  <si>
    <t>回</t>
    <phoneticPr fontId="19"/>
  </si>
  <si>
    <t>５０～９９</t>
    <phoneticPr fontId="19"/>
  </si>
  <si>
    <t>３ヶ月～
１年に１回</t>
    <phoneticPr fontId="19"/>
  </si>
  <si>
    <t>１００以上</t>
    <phoneticPr fontId="19"/>
  </si>
  <si>
    <t>１～２ヶ月
に１回</t>
    <phoneticPr fontId="19"/>
  </si>
  <si>
    <t>必要に応じて別途協議</t>
    <phoneticPr fontId="19"/>
  </si>
  <si>
    <t>非侵襲的機能検査及び
画像診断項目数</t>
    <rPh sb="0" eb="1">
      <t>ヒ</t>
    </rPh>
    <rPh sb="1" eb="4">
      <t>シンシュウテキ</t>
    </rPh>
    <rPh sb="4" eb="6">
      <t>キノウ</t>
    </rPh>
    <rPh sb="6" eb="8">
      <t>ケンサ</t>
    </rPh>
    <rPh sb="8" eb="9">
      <t>オヨ</t>
    </rPh>
    <rPh sb="11" eb="13">
      <t>ガゾウ</t>
    </rPh>
    <rPh sb="13" eb="15">
      <t>シンダン</t>
    </rPh>
    <rPh sb="15" eb="18">
      <t>コウモクスウ</t>
    </rPh>
    <phoneticPr fontId="19"/>
  </si>
  <si>
    <t>１ヶ月に
２回以上</t>
    <rPh sb="2" eb="3">
      <t>ゲツ</t>
    </rPh>
    <rPh sb="6" eb="9">
      <t>カイイジョウ</t>
    </rPh>
    <phoneticPr fontId="19"/>
  </si>
  <si>
    <t>１契約当たりのポイント</t>
    <rPh sb="1" eb="3">
      <t>ケイヤク</t>
    </rPh>
    <phoneticPr fontId="19"/>
  </si>
  <si>
    <t>円</t>
    <rPh sb="0" eb="1">
      <t>エン</t>
    </rPh>
    <phoneticPr fontId="19"/>
  </si>
  <si>
    <t>②</t>
    <phoneticPr fontId="19"/>
  </si>
  <si>
    <t>（ポイント②</t>
    <phoneticPr fontId="19"/>
  </si>
  <si>
    <t>＋</t>
    <phoneticPr fontId="19"/>
  </si>
  <si>
    <t>ポイント②’</t>
    <phoneticPr fontId="19"/>
  </si>
  <si>
    <t>×</t>
    <phoneticPr fontId="19"/>
  </si>
  <si>
    <t>＝</t>
    <phoneticPr fontId="19"/>
  </si>
  <si>
    <t>×</t>
    <phoneticPr fontId="19"/>
  </si>
  <si>
    <t>＝</t>
    <phoneticPr fontId="19"/>
  </si>
  <si>
    <t>U</t>
    <phoneticPr fontId="19"/>
  </si>
  <si>
    <t>Ⅴ</t>
    <phoneticPr fontId="19"/>
  </si>
  <si>
    <t>画像提供等の必要性</t>
    <rPh sb="0" eb="2">
      <t>ガゾウ</t>
    </rPh>
    <rPh sb="2" eb="4">
      <t>テイキョウ</t>
    </rPh>
    <rPh sb="4" eb="5">
      <t>トウ</t>
    </rPh>
    <rPh sb="6" eb="9">
      <t>ヒツヨウセイ</t>
    </rPh>
    <phoneticPr fontId="19"/>
  </si>
  <si>
    <t>合計</t>
    <rPh sb="0" eb="2">
      <t>ゴウケイ</t>
    </rPh>
    <phoneticPr fontId="19"/>
  </si>
  <si>
    <t>依頼者手順による撮影</t>
    <rPh sb="0" eb="3">
      <t>イライシャ</t>
    </rPh>
    <rPh sb="3" eb="5">
      <t>テジュン</t>
    </rPh>
    <rPh sb="8" eb="10">
      <t>サツエイ</t>
    </rPh>
    <phoneticPr fontId="19"/>
  </si>
  <si>
    <t>ポイント</t>
    <phoneticPr fontId="19"/>
  </si>
  <si>
    <t>１症例当たりのポイント</t>
    <phoneticPr fontId="19"/>
  </si>
  <si>
    <t>W</t>
    <phoneticPr fontId="19"/>
  </si>
  <si>
    <t>1契約当たりのポイント</t>
    <rPh sb="1" eb="3">
      <t>ケイヤク</t>
    </rPh>
    <rPh sb="3" eb="4">
      <t>ア</t>
    </rPh>
    <phoneticPr fontId="19"/>
  </si>
  <si>
    <t>②’</t>
    <phoneticPr fontId="19"/>
  </si>
  <si>
    <t>画像提供作製費</t>
    <rPh sb="0" eb="2">
      <t>ガゾウ</t>
    </rPh>
    <rPh sb="2" eb="4">
      <t>テイキョウ</t>
    </rPh>
    <rPh sb="4" eb="6">
      <t>サクセイ</t>
    </rPh>
    <rPh sb="6" eb="7">
      <t>ヒ</t>
    </rPh>
    <phoneticPr fontId="19"/>
  </si>
  <si>
    <t>１ヵ月に
２回以上</t>
    <rPh sb="2" eb="3">
      <t>ゲツ</t>
    </rPh>
    <rPh sb="6" eb="9">
      <t>カイイジョウ</t>
    </rPh>
    <phoneticPr fontId="19"/>
  </si>
  <si>
    <t>③</t>
    <phoneticPr fontId="19"/>
  </si>
  <si>
    <t>ポイント③</t>
    <phoneticPr fontId="19"/>
  </si>
  <si>
    <t>×</t>
    <phoneticPr fontId="19"/>
  </si>
  <si>
    <t>症例数</t>
    <rPh sb="0" eb="2">
      <t>ショウレイ</t>
    </rPh>
    <rPh sb="2" eb="3">
      <t>スウ</t>
    </rPh>
    <phoneticPr fontId="19"/>
  </si>
  <si>
    <t>円</t>
    <rPh sb="0" eb="1">
      <t>エン</t>
    </rPh>
    <phoneticPr fontId="19"/>
  </si>
  <si>
    <t>＝</t>
    <phoneticPr fontId="19"/>
  </si>
  <si>
    <t>ポイント</t>
    <phoneticPr fontId="19"/>
  </si>
  <si>
    <t>X</t>
    <phoneticPr fontId="19"/>
  </si>
  <si>
    <t>Y</t>
    <phoneticPr fontId="19"/>
  </si>
  <si>
    <t>未染・HE染色</t>
    <rPh sb="0" eb="1">
      <t>ミ</t>
    </rPh>
    <rPh sb="1" eb="2">
      <t>ソメ</t>
    </rPh>
    <rPh sb="5" eb="7">
      <t>センショク</t>
    </rPh>
    <phoneticPr fontId="19"/>
  </si>
  <si>
    <t>有り</t>
    <rPh sb="0" eb="1">
      <t>ア</t>
    </rPh>
    <phoneticPr fontId="19"/>
  </si>
  <si>
    <t>〇</t>
    <phoneticPr fontId="19"/>
  </si>
  <si>
    <t>⇒Ⅲで52週以上の場合、
1症例あたりの投与期間</t>
    <rPh sb="14" eb="16">
      <t>ショウレイ</t>
    </rPh>
    <rPh sb="20" eb="22">
      <t>トウヨ</t>
    </rPh>
    <rPh sb="22" eb="24">
      <t>キカン</t>
    </rPh>
    <phoneticPr fontId="19"/>
  </si>
  <si>
    <t>（</t>
    <phoneticPr fontId="19"/>
  </si>
  <si>
    <t>）週</t>
    <rPh sb="1" eb="2">
      <t>シュウ</t>
    </rPh>
    <phoneticPr fontId="19"/>
  </si>
  <si>
    <t>　</t>
  </si>
  <si>
    <t>　　</t>
  </si>
  <si>
    <t>予定症例数　：　　　　　　　　　　</t>
    <rPh sb="0" eb="2">
      <t>ヨテイ</t>
    </rPh>
    <rPh sb="2" eb="4">
      <t>ショウレイ</t>
    </rPh>
    <rPh sb="4" eb="5">
      <t>スウ</t>
    </rPh>
    <phoneticPr fontId="19"/>
  </si>
  <si>
    <t>例</t>
    <rPh sb="0" eb="1">
      <t>レイ</t>
    </rPh>
    <phoneticPr fontId="19"/>
  </si>
  <si>
    <t>部分に〇印を入力していただくと、自動的に計算されます。</t>
    <rPh sb="0" eb="2">
      <t>ブブン</t>
    </rPh>
    <rPh sb="4" eb="5">
      <t>ジルシ</t>
    </rPh>
    <rPh sb="6" eb="8">
      <t>ニュウリョク</t>
    </rPh>
    <rPh sb="16" eb="19">
      <t>ジドウテキ</t>
    </rPh>
    <rPh sb="20" eb="22">
      <t>ケイサン</t>
    </rPh>
    <phoneticPr fontId="19"/>
  </si>
  <si>
    <t>（P,Qの項目は回数を入力してください。）</t>
    <rPh sb="5" eb="7">
      <t>コウモク</t>
    </rPh>
    <rPh sb="8" eb="10">
      <t>カイスウ</t>
    </rPh>
    <rPh sb="11" eb="13">
      <t>ニュウリョク</t>
    </rPh>
    <phoneticPr fontId="19"/>
  </si>
  <si>
    <t>※「I.治験薬の投与期間」について</t>
    <rPh sb="4" eb="7">
      <t>チケンヤク</t>
    </rPh>
    <rPh sb="8" eb="10">
      <t>トウヨ</t>
    </rPh>
    <rPh sb="10" eb="12">
      <t>キカン</t>
    </rPh>
    <phoneticPr fontId="19"/>
  </si>
  <si>
    <t>104週～155週→10ポイント＋20ポイント</t>
    <rPh sb="3" eb="4">
      <t>シュウ</t>
    </rPh>
    <rPh sb="8" eb="9">
      <t>シュウ</t>
    </rPh>
    <phoneticPr fontId="19"/>
  </si>
  <si>
    <t>156週～207週→10ポイント＋30ポイント</t>
    <rPh sb="3" eb="4">
      <t>シュウ</t>
    </rPh>
    <rPh sb="8" eb="9">
      <t>シュウ</t>
    </rPh>
    <phoneticPr fontId="19"/>
  </si>
  <si>
    <t>52週以上</t>
    <rPh sb="2" eb="3">
      <t>シュウ</t>
    </rPh>
    <rPh sb="3" eb="5">
      <t>イジョウ</t>
    </rPh>
    <phoneticPr fontId="19"/>
  </si>
  <si>
    <t>・25～51週→10ポイント</t>
    <rPh sb="6" eb="7">
      <t>シュウ</t>
    </rPh>
    <phoneticPr fontId="19"/>
  </si>
  <si>
    <t>　52週～103週→10ポイント＋10ポイント</t>
    <phoneticPr fontId="19"/>
  </si>
  <si>
    <t>…</t>
    <phoneticPr fontId="19"/>
  </si>
  <si>
    <t>予定症例数　：</t>
    <rPh sb="0" eb="2">
      <t>ヨテイ</t>
    </rPh>
    <rPh sb="2" eb="4">
      <t>ショウレイ</t>
    </rPh>
    <rPh sb="4" eb="5">
      <t>スウ</t>
    </rPh>
    <phoneticPr fontId="19"/>
  </si>
  <si>
    <t>例</t>
    <rPh sb="0" eb="1">
      <t>レイ</t>
    </rPh>
    <phoneticPr fontId="19"/>
  </si>
  <si>
    <t>必要に応じて別途協議</t>
    <phoneticPr fontId="19"/>
  </si>
  <si>
    <t>④</t>
    <phoneticPr fontId="19"/>
  </si>
  <si>
    <t>※「E.投与期間」について</t>
    <rPh sb="4" eb="6">
      <t>トウヨ</t>
    </rPh>
    <rPh sb="6" eb="8">
      <t>キカン</t>
    </rPh>
    <phoneticPr fontId="19"/>
  </si>
  <si>
    <t>52週以上の場合は52週毎に9ポイントを加算します。</t>
    <rPh sb="2" eb="5">
      <t>シュウイジョウ</t>
    </rPh>
    <rPh sb="6" eb="8">
      <t>バアイ</t>
    </rPh>
    <rPh sb="11" eb="12">
      <t>シュウ</t>
    </rPh>
    <rPh sb="12" eb="13">
      <t>マイ</t>
    </rPh>
    <rPh sb="20" eb="22">
      <t>カサン</t>
    </rPh>
    <phoneticPr fontId="19"/>
  </si>
  <si>
    <t>・25～51週→9ポイント</t>
    <rPh sb="6" eb="7">
      <t>シュウ</t>
    </rPh>
    <phoneticPr fontId="19"/>
  </si>
  <si>
    <t>　52週～103週→9ポイント＋9ポイント</t>
    <phoneticPr fontId="19"/>
  </si>
  <si>
    <t>104週～155週→9ポイント＋18ポイント</t>
    <rPh sb="3" eb="4">
      <t>シュウ</t>
    </rPh>
    <rPh sb="8" eb="9">
      <t>シュウ</t>
    </rPh>
    <phoneticPr fontId="19"/>
  </si>
  <si>
    <t>156週～207週→9ポイント＋27ポイント</t>
    <rPh sb="3" eb="4">
      <t>シュウ</t>
    </rPh>
    <rPh sb="8" eb="9">
      <t>シュウ</t>
    </rPh>
    <phoneticPr fontId="19"/>
  </si>
  <si>
    <t>※盲検維持が必要な場合</t>
    <phoneticPr fontId="19"/>
  </si>
  <si>
    <t>52週以上の場合は52週毎に10ポイントを加算します。</t>
    <rPh sb="2" eb="5">
      <t>シュウイジョウ</t>
    </rPh>
    <rPh sb="6" eb="8">
      <t>バアイ</t>
    </rPh>
    <rPh sb="11" eb="12">
      <t>シュウ</t>
    </rPh>
    <rPh sb="12" eb="13">
      <t>マイ</t>
    </rPh>
    <rPh sb="21" eb="23">
      <t>カサン</t>
    </rPh>
    <phoneticPr fontId="19"/>
  </si>
  <si>
    <t>例</t>
    <rPh sb="0" eb="1">
      <t>レイ</t>
    </rPh>
    <phoneticPr fontId="19"/>
  </si>
  <si>
    <t>部分に〇印を入力していただくと、自動的に計算されます。</t>
    <rPh sb="0" eb="2">
      <t>ブブン</t>
    </rPh>
    <rPh sb="4" eb="5">
      <t>ジルシ</t>
    </rPh>
    <rPh sb="6" eb="8">
      <t>ニュウリョク</t>
    </rPh>
    <rPh sb="16" eb="19">
      <t>ジドウテキ</t>
    </rPh>
    <rPh sb="20" eb="22">
      <t>ケイサン</t>
    </rPh>
    <phoneticPr fontId="19"/>
  </si>
  <si>
    <t>（N,Oの項目は回数を入力してください。）</t>
    <rPh sb="5" eb="7">
      <t>コウモク</t>
    </rPh>
    <rPh sb="8" eb="10">
      <t>カイスウ</t>
    </rPh>
    <rPh sb="11" eb="13">
      <t>ニュウリョク</t>
    </rPh>
    <phoneticPr fontId="19"/>
  </si>
  <si>
    <t>※「G.治験薬の投与期間」について</t>
    <rPh sb="4" eb="7">
      <t>チケンヤク</t>
    </rPh>
    <rPh sb="8" eb="12">
      <t>トウヨキカン</t>
    </rPh>
    <phoneticPr fontId="19"/>
  </si>
  <si>
    <t>例</t>
    <rPh sb="0" eb="1">
      <t>レイ</t>
    </rPh>
    <phoneticPr fontId="19"/>
  </si>
  <si>
    <t>新生児、低体重
出生時</t>
    <rPh sb="0" eb="3">
      <t>シンセイジ</t>
    </rPh>
    <rPh sb="4" eb="7">
      <t>テイタイジュウ</t>
    </rPh>
    <rPh sb="8" eb="11">
      <t>シュッセイジ</t>
    </rPh>
    <phoneticPr fontId="19"/>
  </si>
  <si>
    <t>体内と体外を連結
する医療機器</t>
    <rPh sb="0" eb="2">
      <t>タイナイ</t>
    </rPh>
    <rPh sb="3" eb="5">
      <t>タイガイ</t>
    </rPh>
    <rPh sb="6" eb="8">
      <t>レンケツ</t>
    </rPh>
    <rPh sb="11" eb="13">
      <t>イリョウ</t>
    </rPh>
    <rPh sb="13" eb="15">
      <t>キキ</t>
    </rPh>
    <phoneticPr fontId="19"/>
  </si>
  <si>
    <t>診療報酬点数のない検査
項目（受診１回当たり）</t>
    <rPh sb="0" eb="2">
      <t>シンリョウ</t>
    </rPh>
    <rPh sb="2" eb="4">
      <t>ホウシュウ</t>
    </rPh>
    <rPh sb="4" eb="6">
      <t>テンスウ</t>
    </rPh>
    <rPh sb="9" eb="11">
      <t>ケンサ</t>
    </rPh>
    <rPh sb="12" eb="14">
      <t>コウモク</t>
    </rPh>
    <rPh sb="15" eb="17">
      <t>ジュシン</t>
    </rPh>
    <rPh sb="18" eb="19">
      <t>カイ</t>
    </rPh>
    <rPh sb="19" eb="20">
      <t>ア</t>
    </rPh>
    <phoneticPr fontId="19"/>
  </si>
  <si>
    <t>※</t>
    <phoneticPr fontId="19"/>
  </si>
  <si>
    <t>部分に〇印を入力していただくと、自動的に計算されます。</t>
    <rPh sb="0" eb="2">
      <t>ブブン</t>
    </rPh>
    <rPh sb="3" eb="5">
      <t>マルジルシ</t>
    </rPh>
    <rPh sb="6" eb="8">
      <t>ニュウリョク</t>
    </rPh>
    <rPh sb="16" eb="19">
      <t>ジドウテキ</t>
    </rPh>
    <rPh sb="20" eb="22">
      <t>ケイサン</t>
    </rPh>
    <phoneticPr fontId="19"/>
  </si>
  <si>
    <t>調整条件※１</t>
    <rPh sb="0" eb="2">
      <t>チョウセイ</t>
    </rPh>
    <rPh sb="2" eb="4">
      <t>ジョウケン</t>
    </rPh>
    <phoneticPr fontId="19"/>
  </si>
  <si>
    <t>(　有  ・  無　)</t>
    <phoneticPr fontId="19"/>
  </si>
  <si>
    <t>スライド作製費（　医学部病理　・　病院病理　）</t>
    <rPh sb="4" eb="6">
      <t>サクセイ</t>
    </rPh>
    <rPh sb="6" eb="7">
      <t>ヒ</t>
    </rPh>
    <rPh sb="9" eb="11">
      <t>イガク</t>
    </rPh>
    <rPh sb="11" eb="12">
      <t>ブ</t>
    </rPh>
    <rPh sb="12" eb="14">
      <t>ビョウリ</t>
    </rPh>
    <rPh sb="17" eb="19">
      <t>ビョウイン</t>
    </rPh>
    <rPh sb="19" eb="21">
      <t>ビョウリ</t>
    </rPh>
    <phoneticPr fontId="19"/>
  </si>
  <si>
    <t>西暦</t>
    <phoneticPr fontId="19"/>
  </si>
  <si>
    <t>西暦</t>
    <rPh sb="0" eb="2">
      <t>セイレキ</t>
    </rPh>
    <phoneticPr fontId="19"/>
  </si>
  <si>
    <t>日</t>
    <rPh sb="0" eb="1">
      <t>ニチ</t>
    </rPh>
    <phoneticPr fontId="19"/>
  </si>
  <si>
    <t>年</t>
    <rPh sb="0" eb="1">
      <t>ネン</t>
    </rPh>
    <phoneticPr fontId="19"/>
  </si>
  <si>
    <t>西暦</t>
    <rPh sb="0" eb="2">
      <t>セイレキ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</si>
  <si>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</si>
  <si>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</si>
  <si>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</si>
  <si>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日</t>
    <rPh sb="0" eb="1">
      <t>ニチ</t>
    </rPh>
    <phoneticPr fontId="19"/>
  </si>
  <si>
    <t xml:space="preserve">西暦 </t>
    <rPh sb="0" eb="2">
      <t>セイレキ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</si>
  <si>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</si>
  <si>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</si>
  <si>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</si>
  <si>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月</t>
    <rPh sb="0" eb="1">
      <t>ガツ</t>
    </rPh>
    <phoneticPr fontId="19"/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</si>
  <si>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19"/>
  </si>
  <si>
    <t>研究経費算定調書（その他）</t>
    <rPh sb="11" eb="12">
      <t>タ</t>
    </rPh>
    <phoneticPr fontId="19"/>
  </si>
  <si>
    <t>⑥</t>
    <phoneticPr fontId="19"/>
  </si>
  <si>
    <t>その他</t>
    <rPh sb="2" eb="3">
      <t>タ</t>
    </rPh>
    <phoneticPr fontId="19"/>
  </si>
  <si>
    <t>□治験　　 □製造販売後臨床試験</t>
    <rPh sb="1" eb="3">
      <t>チケン</t>
    </rPh>
    <rPh sb="7" eb="9">
      <t>セイゾウ</t>
    </rPh>
    <rPh sb="9" eb="11">
      <t>ハンバイ</t>
    </rPh>
    <rPh sb="11" eb="12">
      <t>ゴ</t>
    </rPh>
    <rPh sb="12" eb="14">
      <t>リンショウ</t>
    </rPh>
    <rPh sb="14" eb="16">
      <t>シケン</t>
    </rPh>
    <phoneticPr fontId="19"/>
  </si>
  <si>
    <t>該当</t>
    <rPh sb="0" eb="2">
      <t>ガイトウ</t>
    </rPh>
    <phoneticPr fontId="19"/>
  </si>
  <si>
    <t>再生医療等製品</t>
    <rPh sb="0" eb="7">
      <t>サイセイイリョウトウセイヒン</t>
    </rPh>
    <phoneticPr fontId="19"/>
  </si>
  <si>
    <t>T</t>
    <phoneticPr fontId="19"/>
  </si>
  <si>
    <t>再生医療等製品</t>
    <rPh sb="0" eb="7">
      <t>サイセイイリョウトウセイヒン</t>
    </rPh>
    <phoneticPr fontId="19"/>
  </si>
  <si>
    <t>該当</t>
    <rPh sb="0" eb="2">
      <t>ガイトウ</t>
    </rPh>
    <phoneticPr fontId="19"/>
  </si>
  <si>
    <t>□医薬品　□医療機器　□再生医療等製品</t>
    <rPh sb="1" eb="4">
      <t>イヤクヒン</t>
    </rPh>
    <rPh sb="6" eb="8">
      <t>イリョウ</t>
    </rPh>
    <rPh sb="8" eb="10">
      <t>キキ</t>
    </rPh>
    <rPh sb="12" eb="16">
      <t>サイセイイリョウ</t>
    </rPh>
    <rPh sb="16" eb="17">
      <t>トウ</t>
    </rPh>
    <rPh sb="17" eb="19">
      <t>セイヒン</t>
    </rPh>
    <phoneticPr fontId="19"/>
  </si>
  <si>
    <t>□医薬品　□医療機器　□再生医療等製品</t>
    <rPh sb="1" eb="4">
      <t>イヤクヒン</t>
    </rPh>
    <rPh sb="6" eb="8">
      <t>イリョウ</t>
    </rPh>
    <rPh sb="8" eb="10">
      <t>キキ</t>
    </rPh>
    <rPh sb="12" eb="14">
      <t>サイセイ</t>
    </rPh>
    <rPh sb="14" eb="16">
      <t>イリョウ</t>
    </rPh>
    <rPh sb="16" eb="17">
      <t>トウ</t>
    </rPh>
    <rPh sb="17" eb="19">
      <t>セイヒン</t>
    </rPh>
    <phoneticPr fontId="19"/>
  </si>
  <si>
    <t>P</t>
    <phoneticPr fontId="19"/>
  </si>
  <si>
    <t>再生医療等製品</t>
    <rPh sb="0" eb="2">
      <t>サイセイ</t>
    </rPh>
    <rPh sb="2" eb="4">
      <t>イリョウ</t>
    </rPh>
    <rPh sb="4" eb="5">
      <t>トウ</t>
    </rPh>
    <rPh sb="5" eb="7">
      <t>セイヒン</t>
    </rPh>
    <phoneticPr fontId="19"/>
  </si>
  <si>
    <t>該当</t>
    <rPh sb="0" eb="2">
      <t>ガイトウ</t>
    </rPh>
    <phoneticPr fontId="19"/>
  </si>
  <si>
    <t>麻薬・覚醒剤原料
・再生医療等製品</t>
    <rPh sb="0" eb="2">
      <t>マヤク</t>
    </rPh>
    <rPh sb="3" eb="6">
      <t>カクセイザイ</t>
    </rPh>
    <rPh sb="6" eb="8">
      <t>ゲンリョウ</t>
    </rPh>
    <rPh sb="10" eb="17">
      <t>サイセイイリョウトウセイヒン</t>
    </rPh>
    <phoneticPr fontId="19"/>
  </si>
  <si>
    <t>□医薬品　 □医療機器　 □再生医療等製品</t>
    <rPh sb="1" eb="4">
      <t>イヤクヒン</t>
    </rPh>
    <rPh sb="7" eb="9">
      <t>イリョウ</t>
    </rPh>
    <rPh sb="9" eb="11">
      <t>キキ</t>
    </rPh>
    <rPh sb="14" eb="16">
      <t>サイセイ</t>
    </rPh>
    <rPh sb="16" eb="18">
      <t>イリョウ</t>
    </rPh>
    <rPh sb="18" eb="19">
      <t>トウ</t>
    </rPh>
    <rPh sb="19" eb="21">
      <t>セイヒン</t>
    </rPh>
    <phoneticPr fontId="19"/>
  </si>
  <si>
    <t>□医薬品　 □医療機器　 □再生医療等製品</t>
    <rPh sb="1" eb="4">
      <t>イヤクヒン</t>
    </rPh>
    <rPh sb="7" eb="9">
      <t>イリョウ</t>
    </rPh>
    <rPh sb="9" eb="11">
      <t>キキ</t>
    </rPh>
    <rPh sb="14" eb="21">
      <t>サイセイイリョウトウセイヒン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</si>
</sst>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[$-F800]dddd\,\ mmmm\ dd\,\ yyyy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8" fillId="0" borderId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5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23" fillId="0" borderId="0" xfId="0" applyFont="1" applyAlignment="1">
      <alignment horizontal="left"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38" fontId="26" fillId="0" borderId="0" xfId="43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 textRotation="255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3" fontId="26" fillId="0" borderId="0" xfId="0" applyNumberFormat="1" applyFont="1" applyAlignment="1" applyProtection="1">
      <alignment vertical="center"/>
      <protection locked="0"/>
    </xf>
    <xf numFmtId="38" fontId="26" fillId="0" borderId="0" xfId="43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right" vertical="top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right" vertical="top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25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right" vertical="top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38" fontId="26" fillId="0" borderId="0" xfId="43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protection locked="0"/>
    </xf>
    <xf numFmtId="0" fontId="24" fillId="26" borderId="21" xfId="0" applyFont="1" applyFill="1" applyBorder="1" applyAlignment="1" applyProtection="1">
      <alignment vertical="center"/>
      <protection locked="0"/>
    </xf>
    <xf numFmtId="0" fontId="32" fillId="0" borderId="21" xfId="0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 applyProtection="1">
      <alignment wrapText="1"/>
      <protection locked="0"/>
    </xf>
    <xf numFmtId="0" fontId="24" fillId="26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 textRotation="255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6" fillId="0" borderId="20" xfId="0" applyFont="1" applyBorder="1" applyAlignment="1" applyProtection="1">
      <alignment vertical="top"/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 textRotation="255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6" fillId="0" borderId="21" xfId="0" applyFont="1" applyBorder="1" applyAlignment="1" applyProtection="1">
      <alignment horizontal="right" vertical="center"/>
      <protection locked="0"/>
    </xf>
    <xf numFmtId="0" fontId="24" fillId="26" borderId="18" xfId="0" applyFont="1" applyFill="1" applyBorder="1" applyAlignment="1" applyProtection="1">
      <alignment vertical="center"/>
      <protection locked="0"/>
    </xf>
    <xf numFmtId="0" fontId="24" fillId="26" borderId="19" xfId="0" applyFont="1" applyFill="1" applyBorder="1" applyAlignment="1" applyProtection="1">
      <alignment vertical="center"/>
      <protection locked="0"/>
    </xf>
    <xf numFmtId="0" fontId="24" fillId="26" borderId="20" xfId="0" applyFont="1" applyFill="1" applyBorder="1" applyAlignment="1" applyProtection="1">
      <alignment vertical="center"/>
      <protection locked="0"/>
    </xf>
    <xf numFmtId="0" fontId="24" fillId="26" borderId="25" xfId="0" applyFont="1" applyFill="1" applyBorder="1" applyAlignment="1" applyProtection="1">
      <alignment vertical="center"/>
      <protection locked="0"/>
    </xf>
    <xf numFmtId="0" fontId="24" fillId="26" borderId="12" xfId="0" applyFont="1" applyFill="1" applyBorder="1" applyAlignment="1" applyProtection="1">
      <alignment vertical="center"/>
      <protection locked="0"/>
    </xf>
    <xf numFmtId="0" fontId="24" fillId="26" borderId="11" xfId="0" applyFont="1" applyFill="1" applyBorder="1" applyAlignment="1" applyProtection="1">
      <alignment vertical="center"/>
      <protection locked="0"/>
    </xf>
    <xf numFmtId="0" fontId="24" fillId="26" borderId="13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0" fontId="26" fillId="0" borderId="11" xfId="0" applyFont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 textRotation="255"/>
      <protection locked="0"/>
    </xf>
    <xf numFmtId="0" fontId="24" fillId="25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38" fontId="26" fillId="0" borderId="0" xfId="43" applyFont="1" applyBorder="1" applyAlignment="1" applyProtection="1">
      <alignment horizontal="center" vertical="center"/>
    </xf>
    <xf numFmtId="38" fontId="26" fillId="0" borderId="11" xfId="43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25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3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wrapText="1"/>
      <protection locked="0"/>
    </xf>
    <xf numFmtId="0" fontId="22" fillId="0" borderId="21" xfId="0" applyFont="1" applyBorder="1" applyAlignment="1" applyProtection="1">
      <alignment wrapText="1"/>
      <protection locked="0"/>
    </xf>
    <xf numFmtId="0" fontId="22" fillId="0" borderId="19" xfId="0" applyFont="1" applyBorder="1" applyAlignment="1" applyProtection="1">
      <alignment wrapText="1"/>
      <protection locked="0"/>
    </xf>
    <xf numFmtId="0" fontId="22" fillId="0" borderId="2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0" fontId="24" fillId="0" borderId="18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20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textRotation="255"/>
      <protection locked="0"/>
    </xf>
    <xf numFmtId="0" fontId="24" fillId="0" borderId="19" xfId="0" applyFont="1" applyBorder="1" applyAlignment="1" applyProtection="1">
      <alignment horizontal="center" vertical="center" textRotation="255"/>
      <protection locked="0"/>
    </xf>
    <xf numFmtId="0" fontId="24" fillId="0" borderId="20" xfId="0" applyFont="1" applyBorder="1" applyAlignment="1" applyProtection="1">
      <alignment horizontal="center" vertical="center" textRotation="255"/>
      <protection locked="0"/>
    </xf>
    <xf numFmtId="0" fontId="24" fillId="0" borderId="25" xfId="0" applyFont="1" applyBorder="1" applyAlignment="1" applyProtection="1">
      <alignment horizontal="center" vertical="center" textRotation="255"/>
      <protection locked="0"/>
    </xf>
    <xf numFmtId="0" fontId="24" fillId="0" borderId="12" xfId="0" applyFont="1" applyBorder="1" applyAlignment="1" applyProtection="1">
      <alignment horizontal="center" vertical="center" textRotation="255"/>
      <protection locked="0"/>
    </xf>
    <xf numFmtId="0" fontId="24" fillId="0" borderId="13" xfId="0" applyFont="1" applyBorder="1" applyAlignment="1" applyProtection="1">
      <alignment horizontal="center" vertical="center" textRotation="255"/>
      <protection locked="0"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24" fillId="25" borderId="20" xfId="0" applyFont="1" applyFill="1" applyBorder="1" applyAlignment="1" applyProtection="1">
      <alignment horizontal="center" vertical="center"/>
      <protection locked="0"/>
    </xf>
    <xf numFmtId="0" fontId="24" fillId="25" borderId="25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vertical="center" wrapText="1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4" fillId="0" borderId="19" xfId="0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25" xfId="0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</xf>
    <xf numFmtId="3" fontId="26" fillId="0" borderId="0" xfId="0" applyNumberFormat="1" applyFont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 textRotation="255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Alignment="1" applyProtection="1">
      <alignment horizontal="center" vertical="center"/>
      <protection locked="0"/>
    </xf>
    <xf numFmtId="177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Alignment="1" applyProtection="1">
      <alignment horizontal="center" vertical="center"/>
      <protection locked="0"/>
    </xf>
    <xf numFmtId="0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vertical="center" shrinkToFit="1"/>
      <protection locked="0"/>
    </xf>
    <xf numFmtId="0" fontId="24" fillId="0" borderId="21" xfId="0" applyFont="1" applyBorder="1" applyAlignment="1" applyProtection="1">
      <alignment vertical="center" shrinkToFit="1"/>
      <protection locked="0"/>
    </xf>
    <xf numFmtId="0" fontId="24" fillId="0" borderId="19" xfId="0" applyFont="1" applyBorder="1" applyAlignment="1" applyProtection="1">
      <alignment vertical="center" shrinkToFit="1"/>
      <protection locked="0"/>
    </xf>
    <xf numFmtId="0" fontId="24" fillId="0" borderId="20" xfId="0" applyFont="1" applyBorder="1" applyAlignment="1" applyProtection="1">
      <alignment vertical="center" shrinkToFit="1"/>
      <protection locked="0"/>
    </xf>
    <xf numFmtId="0" fontId="24" fillId="0" borderId="0" xfId="0" applyFont="1" applyBorder="1" applyAlignment="1" applyProtection="1">
      <alignment vertical="center" shrinkToFit="1"/>
      <protection locked="0"/>
    </xf>
    <xf numFmtId="0" fontId="24" fillId="0" borderId="25" xfId="0" applyFont="1" applyBorder="1" applyAlignment="1" applyProtection="1">
      <alignment vertical="center" shrinkToFit="1"/>
      <protection locked="0"/>
    </xf>
    <xf numFmtId="0" fontId="24" fillId="0" borderId="12" xfId="0" applyFont="1" applyBorder="1" applyAlignment="1" applyProtection="1">
      <alignment vertical="center" shrinkToFit="1"/>
      <protection locked="0"/>
    </xf>
    <xf numFmtId="0" fontId="24" fillId="0" borderId="11" xfId="0" applyFont="1" applyBorder="1" applyAlignment="1" applyProtection="1">
      <alignment vertical="center" shrinkToFit="1"/>
      <protection locked="0"/>
    </xf>
    <xf numFmtId="0" fontId="24" fillId="0" borderId="13" xfId="0" applyFont="1" applyBorder="1" applyAlignment="1" applyProtection="1">
      <alignment vertical="center" shrinkToFit="1"/>
      <protection locked="0"/>
    </xf>
    <xf numFmtId="38" fontId="26" fillId="0" borderId="0" xfId="43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26" borderId="26" xfId="0" applyFont="1" applyFill="1" applyBorder="1" applyAlignment="1" applyProtection="1">
      <alignment horizontal="center" vertical="center"/>
      <protection locked="0"/>
    </xf>
    <xf numFmtId="0" fontId="24" fillId="26" borderId="27" xfId="0" applyFont="1" applyFill="1" applyBorder="1" applyAlignment="1" applyProtection="1">
      <alignment horizontal="center" vertical="center"/>
      <protection locked="0"/>
    </xf>
    <xf numFmtId="0" fontId="24" fillId="26" borderId="28" xfId="0" applyFont="1" applyFill="1" applyBorder="1" applyAlignment="1" applyProtection="1">
      <alignment horizontal="center" vertical="center"/>
      <protection locked="0"/>
    </xf>
    <xf numFmtId="0" fontId="24" fillId="26" borderId="29" xfId="0" applyFont="1" applyFill="1" applyBorder="1" applyAlignment="1" applyProtection="1">
      <alignment horizontal="center" vertical="center"/>
      <protection locked="0"/>
    </xf>
    <xf numFmtId="0" fontId="24" fillId="26" borderId="30" xfId="0" applyFont="1" applyFill="1" applyBorder="1" applyAlignment="1" applyProtection="1">
      <alignment horizontal="center" vertical="center"/>
      <protection locked="0"/>
    </xf>
    <xf numFmtId="0" fontId="24" fillId="26" borderId="31" xfId="0" applyFont="1" applyFill="1" applyBorder="1" applyAlignment="1" applyProtection="1">
      <alignment horizontal="center" vertical="center"/>
      <protection locked="0"/>
    </xf>
    <xf numFmtId="0" fontId="24" fillId="26" borderId="32" xfId="0" applyFont="1" applyFill="1" applyBorder="1" applyAlignment="1" applyProtection="1">
      <alignment horizontal="center" vertical="center"/>
      <protection locked="0"/>
    </xf>
    <xf numFmtId="0" fontId="24" fillId="26" borderId="33" xfId="0" applyFont="1" applyFill="1" applyBorder="1" applyAlignment="1" applyProtection="1">
      <alignment horizontal="center" vertical="center"/>
      <protection locked="0"/>
    </xf>
    <xf numFmtId="0" fontId="24" fillId="26" borderId="34" xfId="0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center" vertical="center" wrapText="1"/>
      <protection locked="0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textRotation="255" wrapText="1"/>
      <protection locked="0"/>
    </xf>
    <xf numFmtId="0" fontId="24" fillId="0" borderId="20" xfId="0" applyFont="1" applyBorder="1" applyAlignment="1" applyProtection="1">
      <alignment horizontal="center" vertical="center" textRotation="255" wrapText="1"/>
      <protection locked="0"/>
    </xf>
    <xf numFmtId="0" fontId="24" fillId="0" borderId="25" xfId="0" applyFont="1" applyBorder="1" applyAlignment="1" applyProtection="1">
      <alignment horizontal="center" vertical="center" textRotation="255" wrapText="1"/>
      <protection locked="0"/>
    </xf>
    <xf numFmtId="0" fontId="24" fillId="0" borderId="12" xfId="0" applyFont="1" applyBorder="1" applyAlignment="1" applyProtection="1">
      <alignment horizontal="center" vertical="center" textRotation="255" wrapText="1"/>
      <protection locked="0"/>
    </xf>
    <xf numFmtId="0" fontId="24" fillId="0" borderId="13" xfId="0" applyFont="1" applyBorder="1" applyAlignment="1" applyProtection="1">
      <alignment horizontal="center" vertical="center" textRotation="255" wrapText="1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wrapText="1"/>
      <protection locked="0"/>
    </xf>
    <xf numFmtId="0" fontId="22" fillId="0" borderId="27" xfId="0" applyFont="1" applyBorder="1" applyAlignment="1" applyProtection="1">
      <alignment horizontal="center" wrapText="1"/>
      <protection locked="0"/>
    </xf>
    <xf numFmtId="0" fontId="22" fillId="0" borderId="28" xfId="0" applyFont="1" applyBorder="1" applyAlignment="1" applyProtection="1">
      <alignment horizontal="center" wrapText="1"/>
      <protection locked="0"/>
    </xf>
    <xf numFmtId="0" fontId="22" fillId="0" borderId="29" xfId="0" applyFont="1" applyBorder="1" applyAlignment="1" applyProtection="1">
      <alignment horizontal="center" wrapText="1"/>
      <protection locked="0"/>
    </xf>
    <xf numFmtId="0" fontId="22" fillId="0" borderId="30" xfId="0" applyFont="1" applyBorder="1" applyAlignment="1" applyProtection="1">
      <alignment horizontal="center" wrapText="1"/>
      <protection locked="0"/>
    </xf>
    <xf numFmtId="0" fontId="22" fillId="0" borderId="31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 wrapText="1"/>
      <protection locked="0"/>
    </xf>
    <xf numFmtId="0" fontId="22" fillId="0" borderId="33" xfId="0" applyFont="1" applyBorder="1" applyAlignment="1" applyProtection="1">
      <alignment horizontal="center" wrapText="1"/>
      <protection locked="0"/>
    </xf>
    <xf numFmtId="0" fontId="22" fillId="0" borderId="34" xfId="0" applyFont="1" applyBorder="1" applyAlignment="1" applyProtection="1">
      <alignment horizontal="center" wrapText="1"/>
      <protection locked="0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right" vertical="center"/>
      <protection locked="0"/>
    </xf>
    <xf numFmtId="0" fontId="26" fillId="0" borderId="25" xfId="0" applyFont="1" applyBorder="1" applyAlignment="1" applyProtection="1">
      <alignment horizontal="right" vertical="center"/>
      <protection locked="0"/>
    </xf>
    <xf numFmtId="0" fontId="26" fillId="0" borderId="13" xfId="0" applyFont="1" applyBorder="1" applyAlignment="1" applyProtection="1">
      <alignment horizontal="right" vertical="center"/>
      <protection locked="0"/>
    </xf>
    <xf numFmtId="0" fontId="26" fillId="0" borderId="18" xfId="0" applyFont="1" applyBorder="1" applyAlignment="1" applyProtection="1">
      <alignment horizontal="center" vertical="center"/>
    </xf>
    <xf numFmtId="0" fontId="26" fillId="0" borderId="19" xfId="0" applyFont="1" applyBorder="1" applyAlignment="1" applyProtection="1">
      <alignment horizontal="center" vertical="center"/>
    </xf>
    <xf numFmtId="0" fontId="26" fillId="0" borderId="20" xfId="0" applyFont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4" fillId="26" borderId="18" xfId="0" applyFont="1" applyFill="1" applyBorder="1" applyAlignment="1" applyProtection="1">
      <alignment horizontal="center" vertical="center"/>
    </xf>
    <xf numFmtId="0" fontId="24" fillId="26" borderId="19" xfId="0" applyFont="1" applyFill="1" applyBorder="1" applyAlignment="1" applyProtection="1">
      <alignment horizontal="center" vertical="center"/>
    </xf>
    <xf numFmtId="0" fontId="24" fillId="26" borderId="20" xfId="0" applyFont="1" applyFill="1" applyBorder="1" applyAlignment="1" applyProtection="1">
      <alignment horizontal="center" vertical="center"/>
    </xf>
    <xf numFmtId="0" fontId="24" fillId="26" borderId="25" xfId="0" applyFont="1" applyFill="1" applyBorder="1" applyAlignment="1" applyProtection="1">
      <alignment horizontal="center" vertical="center"/>
    </xf>
    <xf numFmtId="0" fontId="24" fillId="26" borderId="12" xfId="0" applyFont="1" applyFill="1" applyBorder="1" applyAlignment="1" applyProtection="1">
      <alignment horizontal="center" vertical="center"/>
    </xf>
    <xf numFmtId="0" fontId="24" fillId="26" borderId="13" xfId="0" applyFont="1" applyFill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25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vertical="center" wrapText="1"/>
      <protection locked="0"/>
    </xf>
    <xf numFmtId="0" fontId="24" fillId="0" borderId="19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25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27" borderId="18" xfId="0" applyFont="1" applyFill="1" applyBorder="1" applyAlignment="1" applyProtection="1">
      <alignment horizontal="center" vertical="center" wrapText="1"/>
      <protection locked="0"/>
    </xf>
    <xf numFmtId="0" fontId="24" fillId="27" borderId="21" xfId="0" applyFont="1" applyFill="1" applyBorder="1" applyAlignment="1" applyProtection="1">
      <alignment horizontal="center" vertical="center" wrapText="1"/>
      <protection locked="0"/>
    </xf>
    <xf numFmtId="0" fontId="24" fillId="27" borderId="19" xfId="0" applyFont="1" applyFill="1" applyBorder="1" applyAlignment="1" applyProtection="1">
      <alignment horizontal="center" vertical="center" wrapText="1"/>
      <protection locked="0"/>
    </xf>
    <xf numFmtId="0" fontId="24" fillId="27" borderId="20" xfId="0" applyFont="1" applyFill="1" applyBorder="1" applyAlignment="1" applyProtection="1">
      <alignment horizontal="center" vertical="center" wrapText="1"/>
      <protection locked="0"/>
    </xf>
    <xf numFmtId="0" fontId="24" fillId="27" borderId="0" xfId="0" applyFont="1" applyFill="1" applyBorder="1" applyAlignment="1" applyProtection="1">
      <alignment horizontal="center" vertical="center" wrapText="1"/>
      <protection locked="0"/>
    </xf>
    <xf numFmtId="0" fontId="24" fillId="27" borderId="25" xfId="0" applyFont="1" applyFill="1" applyBorder="1" applyAlignment="1" applyProtection="1">
      <alignment horizontal="center" vertical="center" wrapText="1"/>
      <protection locked="0"/>
    </xf>
    <xf numFmtId="0" fontId="24" fillId="27" borderId="12" xfId="0" applyFont="1" applyFill="1" applyBorder="1" applyAlignment="1" applyProtection="1">
      <alignment horizontal="center" vertical="center" wrapText="1"/>
      <protection locked="0"/>
    </xf>
    <xf numFmtId="0" fontId="24" fillId="27" borderId="11" xfId="0" applyFont="1" applyFill="1" applyBorder="1" applyAlignment="1" applyProtection="1">
      <alignment horizontal="center" vertical="center" wrapText="1"/>
      <protection locked="0"/>
    </xf>
    <xf numFmtId="0" fontId="24" fillId="27" borderId="13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vertical="center" wrapText="1"/>
      <protection locked="0"/>
    </xf>
    <xf numFmtId="0" fontId="32" fillId="0" borderId="19" xfId="0" applyFont="1" applyBorder="1" applyAlignment="1" applyProtection="1">
      <alignment horizontal="left" vertical="center" wrapText="1"/>
      <protection locked="0"/>
    </xf>
    <xf numFmtId="0" fontId="32" fillId="0" borderId="2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4" fillId="26" borderId="26" xfId="0" applyFont="1" applyFill="1" applyBorder="1" applyAlignment="1" applyProtection="1">
      <alignment horizontal="center" vertical="center"/>
      <protection locked="0"/>
    </xf>
    <xf numFmtId="0" fontId="34" fillId="26" borderId="27" xfId="0" applyFont="1" applyFill="1" applyBorder="1" applyAlignment="1" applyProtection="1">
      <alignment horizontal="center" vertical="center"/>
      <protection locked="0"/>
    </xf>
    <xf numFmtId="0" fontId="34" fillId="26" borderId="28" xfId="0" applyFont="1" applyFill="1" applyBorder="1" applyAlignment="1" applyProtection="1">
      <alignment horizontal="center" vertical="center"/>
      <protection locked="0"/>
    </xf>
    <xf numFmtId="0" fontId="34" fillId="26" borderId="29" xfId="0" applyFont="1" applyFill="1" applyBorder="1" applyAlignment="1" applyProtection="1">
      <alignment horizontal="center" vertical="center"/>
      <protection locked="0"/>
    </xf>
    <xf numFmtId="0" fontId="34" fillId="26" borderId="30" xfId="0" applyFont="1" applyFill="1" applyBorder="1" applyAlignment="1" applyProtection="1">
      <alignment horizontal="center" vertical="center"/>
      <protection locked="0"/>
    </xf>
    <xf numFmtId="0" fontId="34" fillId="26" borderId="31" xfId="0" applyFont="1" applyFill="1" applyBorder="1" applyAlignment="1" applyProtection="1">
      <alignment horizontal="center" vertical="center"/>
      <protection locked="0"/>
    </xf>
    <xf numFmtId="0" fontId="34" fillId="26" borderId="32" xfId="0" applyFont="1" applyFill="1" applyBorder="1" applyAlignment="1" applyProtection="1">
      <alignment horizontal="center" vertical="center"/>
      <protection locked="0"/>
    </xf>
    <xf numFmtId="0" fontId="34" fillId="26" borderId="33" xfId="0" applyFont="1" applyFill="1" applyBorder="1" applyAlignment="1" applyProtection="1">
      <alignment horizontal="center" vertical="center"/>
      <protection locked="0"/>
    </xf>
    <xf numFmtId="0" fontId="34" fillId="26" borderId="34" xfId="0" applyFont="1" applyFill="1" applyBorder="1" applyAlignment="1" applyProtection="1">
      <alignment horizontal="center" vertical="center"/>
      <protection locked="0"/>
    </xf>
    <xf numFmtId="38" fontId="26" fillId="0" borderId="0" xfId="43" applyFont="1" applyAlignment="1" applyProtection="1">
      <alignment horizontal="center" vertical="center"/>
      <protection locked="0"/>
    </xf>
    <xf numFmtId="3" fontId="26" fillId="0" borderId="0" xfId="0" applyNumberFormat="1" applyFont="1" applyBorder="1" applyAlignment="1" applyProtection="1">
      <alignment horizontal="center" vertical="center"/>
    </xf>
    <xf numFmtId="3" fontId="26" fillId="0" borderId="11" xfId="0" applyNumberFormat="1" applyFont="1" applyBorder="1" applyAlignment="1" applyProtection="1">
      <alignment horizontal="center" vertical="center"/>
    </xf>
    <xf numFmtId="3" fontId="26" fillId="0" borderId="0" xfId="0" applyNumberFormat="1" applyFont="1" applyAlignment="1" applyProtection="1">
      <alignment vertical="center"/>
      <protection locked="0"/>
    </xf>
    <xf numFmtId="176" fontId="26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38" fontId="21" fillId="0" borderId="0" xfId="43" applyFont="1" applyBorder="1" applyAlignment="1" applyProtection="1">
      <alignment horizontal="center" vertical="center"/>
      <protection locked="0"/>
    </xf>
    <xf numFmtId="0" fontId="24" fillId="0" borderId="0" xfId="0" applyNumberFormat="1" applyFont="1" applyAlignment="1" applyProtection="1">
      <alignment horizontal="center" vertical="center"/>
    </xf>
    <xf numFmtId="0" fontId="24" fillId="0" borderId="11" xfId="0" applyNumberFormat="1" applyFont="1" applyBorder="1" applyAlignment="1" applyProtection="1">
      <alignment horizontal="center" vertical="center"/>
    </xf>
    <xf numFmtId="0" fontId="24" fillId="26" borderId="18" xfId="0" applyFont="1" applyFill="1" applyBorder="1" applyAlignment="1" applyProtection="1">
      <alignment horizontal="center" vertical="center"/>
      <protection locked="0"/>
    </xf>
    <xf numFmtId="0" fontId="24" fillId="26" borderId="21" xfId="0" applyFont="1" applyFill="1" applyBorder="1" applyAlignment="1" applyProtection="1">
      <alignment horizontal="center" vertical="center"/>
      <protection locked="0"/>
    </xf>
    <xf numFmtId="0" fontId="24" fillId="26" borderId="19" xfId="0" applyFont="1" applyFill="1" applyBorder="1" applyAlignment="1" applyProtection="1">
      <alignment horizontal="center" vertical="center"/>
      <protection locked="0"/>
    </xf>
    <xf numFmtId="0" fontId="24" fillId="26" borderId="20" xfId="0" applyFont="1" applyFill="1" applyBorder="1" applyAlignment="1" applyProtection="1">
      <alignment horizontal="center" vertical="center"/>
      <protection locked="0"/>
    </xf>
    <xf numFmtId="0" fontId="24" fillId="26" borderId="0" xfId="0" applyFont="1" applyFill="1" applyBorder="1" applyAlignment="1" applyProtection="1">
      <alignment horizontal="center" vertical="center"/>
      <protection locked="0"/>
    </xf>
    <xf numFmtId="0" fontId="24" fillId="26" borderId="25" xfId="0" applyFont="1" applyFill="1" applyBorder="1" applyAlignment="1" applyProtection="1">
      <alignment horizontal="center" vertical="center"/>
      <protection locked="0"/>
    </xf>
    <xf numFmtId="0" fontId="24" fillId="26" borderId="12" xfId="0" applyFont="1" applyFill="1" applyBorder="1" applyAlignment="1" applyProtection="1">
      <alignment horizontal="center" vertical="center"/>
      <protection locked="0"/>
    </xf>
    <xf numFmtId="0" fontId="24" fillId="26" borderId="11" xfId="0" applyFont="1" applyFill="1" applyBorder="1" applyAlignment="1" applyProtection="1">
      <alignment horizontal="center" vertical="center"/>
      <protection locked="0"/>
    </xf>
    <xf numFmtId="0" fontId="24" fillId="26" borderId="13" xfId="0" applyFont="1" applyFill="1" applyBorder="1" applyAlignment="1" applyProtection="1">
      <alignment horizontal="center" vertical="center"/>
      <protection locked="0"/>
    </xf>
    <xf numFmtId="38" fontId="28" fillId="0" borderId="0" xfId="43" applyFont="1" applyAlignment="1" applyProtection="1">
      <alignment horizontal="center" vertical="center"/>
      <protection locked="0"/>
    </xf>
    <xf numFmtId="38" fontId="35" fillId="0" borderId="0" xfId="43" applyFont="1" applyBorder="1" applyAlignment="1" applyProtection="1">
      <alignment horizontal="center" vertical="center"/>
    </xf>
    <xf numFmtId="38" fontId="35" fillId="0" borderId="11" xfId="43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11" xfId="0" applyFont="1" applyBorder="1" applyAlignment="1" applyProtection="1">
      <alignment horizontal="left" vertical="center"/>
    </xf>
    <xf numFmtId="0" fontId="24" fillId="26" borderId="10" xfId="0" applyFont="1" applyFill="1" applyBorder="1" applyAlignment="1" applyProtection="1">
      <alignment horizontal="center" vertical="center"/>
    </xf>
    <xf numFmtId="0" fontId="24" fillId="25" borderId="18" xfId="0" applyFont="1" applyFill="1" applyBorder="1" applyAlignment="1" applyProtection="1">
      <alignment horizontal="center" vertical="center"/>
    </xf>
    <xf numFmtId="0" fontId="24" fillId="25" borderId="19" xfId="0" applyFont="1" applyFill="1" applyBorder="1" applyAlignment="1" applyProtection="1">
      <alignment horizontal="center" vertical="center"/>
    </xf>
    <xf numFmtId="0" fontId="24" fillId="25" borderId="20" xfId="0" applyFont="1" applyFill="1" applyBorder="1" applyAlignment="1" applyProtection="1">
      <alignment horizontal="center" vertical="center"/>
    </xf>
    <xf numFmtId="0" fontId="24" fillId="25" borderId="25" xfId="0" applyFont="1" applyFill="1" applyBorder="1" applyAlignment="1" applyProtection="1">
      <alignment horizontal="center" vertical="center"/>
    </xf>
    <xf numFmtId="0" fontId="24" fillId="25" borderId="12" xfId="0" applyFont="1" applyFill="1" applyBorder="1" applyAlignment="1" applyProtection="1">
      <alignment horizontal="center" vertical="center"/>
    </xf>
    <xf numFmtId="0" fontId="24" fillId="25" borderId="13" xfId="0" applyFont="1" applyFill="1" applyBorder="1" applyAlignment="1" applyProtection="1">
      <alignment horizontal="center" vertical="center"/>
    </xf>
    <xf numFmtId="0" fontId="24" fillId="26" borderId="18" xfId="0" applyFont="1" applyFill="1" applyBorder="1" applyAlignment="1" applyProtection="1">
      <alignment horizontal="center" vertical="center" wrapText="1"/>
      <protection locked="0"/>
    </xf>
    <xf numFmtId="0" fontId="24" fillId="26" borderId="21" xfId="0" applyFont="1" applyFill="1" applyBorder="1" applyAlignment="1" applyProtection="1">
      <alignment horizontal="center" vertical="center" wrapText="1"/>
      <protection locked="0"/>
    </xf>
    <xf numFmtId="0" fontId="24" fillId="26" borderId="19" xfId="0" applyFont="1" applyFill="1" applyBorder="1" applyAlignment="1" applyProtection="1">
      <alignment horizontal="center" vertical="center" wrapText="1"/>
      <protection locked="0"/>
    </xf>
    <xf numFmtId="0" fontId="24" fillId="26" borderId="20" xfId="0" applyFont="1" applyFill="1" applyBorder="1" applyAlignment="1" applyProtection="1">
      <alignment horizontal="center" vertical="center" wrapText="1"/>
      <protection locked="0"/>
    </xf>
    <xf numFmtId="0" fontId="24" fillId="26" borderId="0" xfId="0" applyFont="1" applyFill="1" applyBorder="1" applyAlignment="1" applyProtection="1">
      <alignment horizontal="center" vertical="center" wrapText="1"/>
      <protection locked="0"/>
    </xf>
    <xf numFmtId="0" fontId="24" fillId="26" borderId="25" xfId="0" applyFont="1" applyFill="1" applyBorder="1" applyAlignment="1" applyProtection="1">
      <alignment horizontal="center" vertical="center" wrapText="1"/>
      <protection locked="0"/>
    </xf>
    <xf numFmtId="0" fontId="24" fillId="26" borderId="12" xfId="0" applyFont="1" applyFill="1" applyBorder="1" applyAlignment="1" applyProtection="1">
      <alignment horizontal="center" vertical="center" wrapText="1"/>
      <protection locked="0"/>
    </xf>
    <xf numFmtId="0" fontId="24" fillId="26" borderId="11" xfId="0" applyFont="1" applyFill="1" applyBorder="1" applyAlignment="1" applyProtection="1">
      <alignment horizontal="center" vertical="center" wrapText="1"/>
      <protection locked="0"/>
    </xf>
    <xf numFmtId="0" fontId="24" fillId="26" borderId="13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textRotation="255" wrapText="1"/>
      <protection locked="0"/>
    </xf>
    <xf numFmtId="0" fontId="24" fillId="0" borderId="10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6" fillId="26" borderId="21" xfId="0" applyFont="1" applyFill="1" applyBorder="1" applyAlignment="1" applyProtection="1">
      <alignment horizontal="right" vertical="center"/>
      <protection locked="0"/>
    </xf>
    <xf numFmtId="0" fontId="26" fillId="26" borderId="19" xfId="0" applyFont="1" applyFill="1" applyBorder="1" applyAlignment="1" applyProtection="1">
      <alignment horizontal="right" vertical="center"/>
      <protection locked="0"/>
    </xf>
    <xf numFmtId="0" fontId="26" fillId="26" borderId="0" xfId="0" applyFont="1" applyFill="1" applyBorder="1" applyAlignment="1" applyProtection="1">
      <alignment horizontal="right" vertical="center"/>
      <protection locked="0"/>
    </xf>
    <xf numFmtId="0" fontId="26" fillId="26" borderId="25" xfId="0" applyFont="1" applyFill="1" applyBorder="1" applyAlignment="1" applyProtection="1">
      <alignment horizontal="right" vertical="center"/>
      <protection locked="0"/>
    </xf>
    <xf numFmtId="0" fontId="26" fillId="26" borderId="11" xfId="0" applyFont="1" applyFill="1" applyBorder="1" applyAlignment="1" applyProtection="1">
      <alignment horizontal="right" vertical="center"/>
      <protection locked="0"/>
    </xf>
    <xf numFmtId="0" fontId="26" fillId="26" borderId="13" xfId="0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25" borderId="0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38" fontId="21" fillId="0" borderId="0" xfId="43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4" fillId="26" borderId="18" xfId="0" applyFont="1" applyFill="1" applyBorder="1" applyAlignment="1" applyProtection="1">
      <alignment horizontal="center" vertical="center" textRotation="255"/>
      <protection locked="0"/>
    </xf>
    <xf numFmtId="0" fontId="24" fillId="26" borderId="19" xfId="0" applyFont="1" applyFill="1" applyBorder="1" applyAlignment="1" applyProtection="1">
      <alignment horizontal="center" vertical="center" textRotation="255"/>
      <protection locked="0"/>
    </xf>
    <xf numFmtId="0" fontId="24" fillId="26" borderId="20" xfId="0" applyFont="1" applyFill="1" applyBorder="1" applyAlignment="1" applyProtection="1">
      <alignment horizontal="center" vertical="center" textRotation="255"/>
      <protection locked="0"/>
    </xf>
    <xf numFmtId="0" fontId="24" fillId="26" borderId="25" xfId="0" applyFont="1" applyFill="1" applyBorder="1" applyAlignment="1" applyProtection="1">
      <alignment horizontal="center" vertical="center" textRotation="255"/>
      <protection locked="0"/>
    </xf>
    <xf numFmtId="0" fontId="24" fillId="26" borderId="12" xfId="0" applyFont="1" applyFill="1" applyBorder="1" applyAlignment="1" applyProtection="1">
      <alignment horizontal="center" vertical="center" textRotation="255"/>
      <protection locked="0"/>
    </xf>
    <xf numFmtId="0" fontId="24" fillId="26" borderId="13" xfId="0" applyFont="1" applyFill="1" applyBorder="1" applyAlignment="1" applyProtection="1">
      <alignment horizontal="center" vertical="center" textRotation="255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25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38" fontId="35" fillId="0" borderId="0" xfId="43" applyFont="1" applyProtection="1">
      <alignment vertical="center"/>
    </xf>
    <xf numFmtId="177" fontId="24" fillId="0" borderId="0" xfId="0" applyNumberFormat="1" applyFont="1" applyAlignment="1" applyProtection="1">
      <alignment horizontal="center" vertical="center"/>
    </xf>
    <xf numFmtId="177" fontId="24" fillId="0" borderId="11" xfId="0" applyNumberFormat="1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center" vertical="top" textRotation="90"/>
    </xf>
    <xf numFmtId="0" fontId="29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/>
    <xf numFmtId="0" fontId="0" fillId="0" borderId="19" xfId="0" applyBorder="1" applyAlignment="1"/>
    <xf numFmtId="0" fontId="0" fillId="0" borderId="12" xfId="0" applyBorder="1" applyAlignment="1">
      <alignment horizontal="center" vertical="center"/>
    </xf>
    <xf numFmtId="0" fontId="0" fillId="0" borderId="11" xfId="0" applyBorder="1" applyAlignment="1"/>
    <xf numFmtId="0" fontId="0" fillId="0" borderId="13" xfId="0" applyBorder="1" applyAlignment="1"/>
    <xf numFmtId="0" fontId="0" fillId="0" borderId="10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left" vertical="center" shrinkToFit="1"/>
    </xf>
    <xf numFmtId="0" fontId="24" fillId="0" borderId="17" xfId="0" applyFont="1" applyBorder="1" applyAlignment="1">
      <alignment horizontal="left" vertical="center" shrinkToFit="1"/>
    </xf>
    <xf numFmtId="0" fontId="24" fillId="0" borderId="1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13290</xdr:colOff>
      <xdr:row>133</xdr:row>
      <xdr:rowOff>31014</xdr:rowOff>
    </xdr:from>
    <xdr:to>
      <xdr:col>21</xdr:col>
      <xdr:colOff>101895</xdr:colOff>
      <xdr:row>133</xdr:row>
      <xdr:rowOff>31014</xdr:rowOff>
    </xdr:to>
    <xdr:cxnSp macro="">
      <xdr:nvCxnSpPr>
        <xdr:cNvPr id="5" name="直線矢印コネクタ 4"/>
        <xdr:cNvCxnSpPr/>
      </xdr:nvCxnSpPr>
      <xdr:spPr>
        <a:xfrm>
          <a:off x="1510709" y="9821828"/>
          <a:ext cx="1010093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100263</xdr:colOff>
      <xdr:row>54</xdr:row>
      <xdr:rowOff>4010</xdr:rowOff>
    </xdr:from>
    <xdr:to>
      <xdr:col>39</xdr:col>
      <xdr:colOff>100263</xdr:colOff>
      <xdr:row>57</xdr:row>
      <xdr:rowOff>60157</xdr:rowOff>
    </xdr:to>
    <xdr:sp macro="" textlink="">
      <xdr:nvSpPr>
        <xdr:cNvPr id="4" name="テキスト ボックス 3"/>
        <xdr:cNvSpPr txBox="1"/>
      </xdr:nvSpPr>
      <xdr:spPr>
        <a:xfrm>
          <a:off x="4170947" y="4195010"/>
          <a:ext cx="465221" cy="284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</a:t>
          </a:r>
          <a:r>
            <a:rPr kumimoji="1" lang="en-US" altLang="ja-JP" sz="700"/>
            <a:t>※</a:t>
          </a:r>
          <a:r>
            <a:rPr kumimoji="1" lang="ja-JP" altLang="en-US" sz="700"/>
            <a:t>）</a:t>
          </a:r>
          <a:endParaRPr kumimoji="1" lang="en-US" altLang="ja-JP" sz="700"/>
        </a:p>
        <a:p>
          <a:endParaRPr kumimoji="1" lang="ja-JP" altLang="en-US" sz="700"/>
        </a:p>
      </xdr:txBody>
    </xdr:sp>
    <xdr:clientData/>
  </xdr:twoCellAnchor>
  <xdr:twoCellAnchor>
    <xdr:from>
      <xdr:col>13</xdr:col>
      <xdr:colOff>13290</xdr:colOff>
      <xdr:row>123</xdr:row>
      <xdr:rowOff>34913</xdr:rowOff>
    </xdr:from>
    <xdr:to>
      <xdr:col>21</xdr:col>
      <xdr:colOff>101895</xdr:colOff>
      <xdr:row>123</xdr:row>
      <xdr:rowOff>34913</xdr:rowOff>
    </xdr:to>
    <xdr:cxnSp macro="">
      <xdr:nvCxnSpPr>
        <xdr:cNvPr id="8" name="直線矢印コネクタ 7"/>
        <xdr:cNvCxnSpPr/>
      </xdr:nvCxnSpPr>
      <xdr:spPr>
        <a:xfrm>
          <a:off x="1837736" y="9440170"/>
          <a:ext cx="994296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50824</xdr:colOff>
      <xdr:row>133</xdr:row>
      <xdr:rowOff>35168</xdr:rowOff>
    </xdr:from>
    <xdr:to>
      <xdr:col>58</xdr:col>
      <xdr:colOff>39797</xdr:colOff>
      <xdr:row>145</xdr:row>
      <xdr:rowOff>41031</xdr:rowOff>
    </xdr:to>
    <xdr:grpSp>
      <xdr:nvGrpSpPr>
        <xdr:cNvPr id="6" name="グループ化 5"/>
        <xdr:cNvGrpSpPr/>
      </xdr:nvGrpSpPr>
      <xdr:grpSpPr>
        <a:xfrm>
          <a:off x="550887" y="10328121"/>
          <a:ext cx="6739816" cy="934551"/>
          <a:chOff x="519747" y="9941168"/>
          <a:chExt cx="6319435" cy="920263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519747" y="9941168"/>
            <a:ext cx="6319435" cy="9202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700"/>
              <a:t>※1</a:t>
            </a:r>
            <a:r>
              <a:rPr kumimoji="1" lang="ja-JP" altLang="en-US" sz="700"/>
              <a:t>：盲検維持が必要な場合は</a:t>
            </a:r>
            <a:r>
              <a:rPr kumimoji="1" lang="en-US" altLang="ja-JP" sz="700"/>
              <a:t>5</a:t>
            </a:r>
            <a:r>
              <a:rPr kumimoji="1" lang="ja-JP" altLang="en-US" sz="700"/>
              <a:t>ポイント加算</a:t>
            </a:r>
            <a:r>
              <a:rPr kumimoji="1" lang="ja-JP" altLang="en-US" sz="1100"/>
              <a:t>　　　　　</a:t>
            </a:r>
            <a:endParaRPr kumimoji="1" lang="en-US" altLang="ja-JP" sz="1100"/>
          </a:p>
          <a:p>
            <a:r>
              <a:rPr kumimoji="1" lang="ja-JP" altLang="en-US" sz="1100" b="0"/>
              <a:t>　　　　　　</a:t>
            </a:r>
            <a:r>
              <a:rPr kumimoji="1" lang="ja-JP" altLang="en-US" sz="900" b="0"/>
              <a:t>部分に○印を入力していただくと、自動的に計算されます。</a:t>
            </a:r>
            <a:endParaRPr kumimoji="1" lang="en-US" altLang="ja-JP" sz="900" b="0"/>
          </a:p>
          <a:p>
            <a:r>
              <a:rPr kumimoji="1" lang="ja-JP" altLang="en-US" sz="900" b="0"/>
              <a:t>　　　（</a:t>
            </a:r>
            <a:r>
              <a:rPr kumimoji="1" lang="en-US" altLang="ja-JP" sz="900" b="0"/>
              <a:t>M</a:t>
            </a:r>
            <a:r>
              <a:rPr kumimoji="1" lang="ja-JP" altLang="en-US" sz="900" b="0"/>
              <a:t>の項目は回数を入力してください。）</a:t>
            </a:r>
            <a:endParaRPr kumimoji="1" lang="en-US" altLang="ja-JP" sz="900" b="0"/>
          </a:p>
          <a:p>
            <a:r>
              <a:rPr kumimoji="1" lang="ja-JP" altLang="en-US" sz="900" b="0"/>
              <a:t>　</a:t>
            </a:r>
            <a:endParaRPr kumimoji="1" lang="en-US" altLang="ja-JP" sz="900" b="0"/>
          </a:p>
          <a:p>
            <a:endParaRPr kumimoji="1" lang="en-US" altLang="ja-JP" sz="900" b="0"/>
          </a:p>
          <a:p>
            <a:endParaRPr kumimoji="1" lang="en-US" altLang="ja-JP" sz="900" b="0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884887" y="10210193"/>
            <a:ext cx="244972" cy="128751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39</xdr:col>
      <xdr:colOff>88230</xdr:colOff>
      <xdr:row>49</xdr:row>
      <xdr:rowOff>60158</xdr:rowOff>
    </xdr:from>
    <xdr:to>
      <xdr:col>42</xdr:col>
      <xdr:colOff>108284</xdr:colOff>
      <xdr:row>52</xdr:row>
      <xdr:rowOff>24063</xdr:rowOff>
    </xdr:to>
    <xdr:sp macro="" textlink="">
      <xdr:nvSpPr>
        <xdr:cNvPr id="5" name="テキスト ボックス 4"/>
        <xdr:cNvSpPr txBox="1"/>
      </xdr:nvSpPr>
      <xdr:spPr>
        <a:xfrm>
          <a:off x="4624135" y="3793958"/>
          <a:ext cx="368970" cy="192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(※)</a:t>
          </a: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13290</xdr:colOff>
      <xdr:row>87</xdr:row>
      <xdr:rowOff>30560</xdr:rowOff>
    </xdr:from>
    <xdr:to>
      <xdr:col>25</xdr:col>
      <xdr:colOff>101895</xdr:colOff>
      <xdr:row>87</xdr:row>
      <xdr:rowOff>30560</xdr:rowOff>
    </xdr:to>
    <xdr:cxnSp macro="">
      <xdr:nvCxnSpPr>
        <xdr:cNvPr id="7" name="直線矢印コネクタ 6"/>
        <xdr:cNvCxnSpPr/>
      </xdr:nvCxnSpPr>
      <xdr:spPr>
        <a:xfrm>
          <a:off x="1937884" y="6849371"/>
          <a:ext cx="994297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38</xdr:row>
      <xdr:rowOff>123825</xdr:rowOff>
    </xdr:from>
    <xdr:to>
      <xdr:col>6</xdr:col>
      <xdr:colOff>847725</xdr:colOff>
      <xdr:row>38</xdr:row>
      <xdr:rowOff>125413</xdr:rowOff>
    </xdr:to>
    <xdr:cxnSp macro="">
      <xdr:nvCxnSpPr>
        <xdr:cNvPr id="2" name="直線矢印コネクタ 1"/>
        <xdr:cNvCxnSpPr/>
      </xdr:nvCxnSpPr>
      <xdr:spPr>
        <a:xfrm>
          <a:off x="1971675" y="11972925"/>
          <a:ext cx="133350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9525</xdr:colOff>
      <xdr:row>38</xdr:row>
      <xdr:rowOff>161925</xdr:rowOff>
    </xdr:from>
    <xdr:ext cx="762000" cy="275717"/>
    <xdr:sp macro="" textlink="">
      <xdr:nvSpPr>
        <xdr:cNvPr id="3" name="テキスト ボックス 2"/>
        <xdr:cNvSpPr txBox="1"/>
      </xdr:nvSpPr>
      <xdr:spPr>
        <a:xfrm>
          <a:off x="2228850" y="12011025"/>
          <a:ext cx="7620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 b="1"/>
            <a:t>52</a:t>
          </a:r>
          <a:r>
            <a:rPr kumimoji="1" lang="ja-JP" altLang="en-US" sz="1100" b="1"/>
            <a:t>週以上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49"/>
  <sheetViews>
    <sheetView tabSelected="1" topLeftCell="A64" zoomScale="87" zoomScaleNormal="87" workbookViewId="0">
      <selection activeCell="BH101" sqref="BH101:BI103"/>
    </sheetView>
  </sheetViews>
  <sheetFormatPr defaultColWidth="3.125" defaultRowHeight="11.25" x14ac:dyDescent="0.15"/>
  <cols>
    <col min="1" max="2" width="1.625" style="32" customWidth="1"/>
    <col min="3" max="11" width="2.25" style="32" customWidth="1"/>
    <col min="12" max="61" width="1.625" style="32" customWidth="1"/>
    <col min="62" max="16384" width="3.125" style="32"/>
  </cols>
  <sheetData>
    <row r="1" spans="2:61" ht="6" customHeight="1" x14ac:dyDescent="0.15">
      <c r="B1" s="31"/>
      <c r="C1" s="31"/>
    </row>
    <row r="2" spans="2:61" ht="6" customHeight="1" x14ac:dyDescent="0.15"/>
    <row r="3" spans="2:61" ht="6" customHeight="1" x14ac:dyDescent="0.15">
      <c r="B3" s="33"/>
    </row>
    <row r="4" spans="2:61" ht="6" customHeight="1" x14ac:dyDescent="0.15">
      <c r="AV4" s="183" t="s">
        <v>513</v>
      </c>
      <c r="AW4" s="183"/>
      <c r="AX4" s="183"/>
      <c r="AY4" s="276"/>
      <c r="AZ4" s="276"/>
      <c r="BA4" s="276"/>
      <c r="BB4" s="276"/>
      <c r="BC4" s="274" t="s">
        <v>518</v>
      </c>
      <c r="BD4" s="276"/>
      <c r="BE4" s="276"/>
      <c r="BF4" s="274" t="s">
        <v>519</v>
      </c>
      <c r="BG4" s="276"/>
      <c r="BH4" s="276"/>
      <c r="BI4" s="274" t="s">
        <v>520</v>
      </c>
    </row>
    <row r="5" spans="2:61" ht="6" customHeight="1" x14ac:dyDescent="0.15">
      <c r="AV5" s="183"/>
      <c r="AW5" s="183"/>
      <c r="AX5" s="183"/>
      <c r="AY5" s="276"/>
      <c r="AZ5" s="276"/>
      <c r="BA5" s="276"/>
      <c r="BB5" s="276"/>
      <c r="BC5" s="274"/>
      <c r="BD5" s="276"/>
      <c r="BE5" s="276"/>
      <c r="BF5" s="274"/>
      <c r="BG5" s="276"/>
      <c r="BH5" s="276"/>
      <c r="BI5" s="274"/>
    </row>
    <row r="6" spans="2:61" ht="6" customHeight="1" x14ac:dyDescent="0.15">
      <c r="AV6" s="163"/>
      <c r="AW6" s="163"/>
      <c r="AX6" s="163"/>
      <c r="AY6" s="277"/>
      <c r="AZ6" s="277"/>
      <c r="BA6" s="277"/>
      <c r="BB6" s="277"/>
      <c r="BC6" s="275"/>
      <c r="BD6" s="277"/>
      <c r="BE6" s="277"/>
      <c r="BF6" s="275"/>
      <c r="BG6" s="277"/>
      <c r="BH6" s="277"/>
      <c r="BI6" s="275"/>
    </row>
    <row r="7" spans="2:61" ht="6" customHeight="1" x14ac:dyDescent="0.15">
      <c r="AL7" s="156" t="s">
        <v>91</v>
      </c>
      <c r="AM7" s="157"/>
      <c r="AN7" s="157"/>
      <c r="AO7" s="157"/>
      <c r="AP7" s="157"/>
      <c r="AQ7" s="157"/>
      <c r="AR7" s="157"/>
      <c r="AS7" s="158"/>
      <c r="AT7" s="156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8"/>
    </row>
    <row r="8" spans="2:61" ht="6" customHeight="1" x14ac:dyDescent="0.15">
      <c r="AL8" s="159"/>
      <c r="AM8" s="160"/>
      <c r="AN8" s="160"/>
      <c r="AO8" s="160"/>
      <c r="AP8" s="160"/>
      <c r="AQ8" s="160"/>
      <c r="AR8" s="160"/>
      <c r="AS8" s="161"/>
      <c r="AT8" s="159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1"/>
    </row>
    <row r="9" spans="2:61" ht="6" customHeight="1" x14ac:dyDescent="0.15">
      <c r="B9" s="263" t="s">
        <v>169</v>
      </c>
      <c r="C9" s="263"/>
      <c r="D9" s="263"/>
      <c r="E9" s="263"/>
      <c r="F9" s="263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AL9" s="162"/>
      <c r="AM9" s="163"/>
      <c r="AN9" s="163"/>
      <c r="AO9" s="163"/>
      <c r="AP9" s="163"/>
      <c r="AQ9" s="163"/>
      <c r="AR9" s="163"/>
      <c r="AS9" s="164"/>
      <c r="AT9" s="162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4"/>
    </row>
    <row r="10" spans="2:61" ht="6" customHeight="1" x14ac:dyDescent="0.15">
      <c r="B10" s="263"/>
      <c r="C10" s="263"/>
      <c r="D10" s="263"/>
      <c r="E10" s="263"/>
      <c r="F10" s="263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AL10" s="159" t="s">
        <v>89</v>
      </c>
      <c r="AM10" s="160"/>
      <c r="AN10" s="160"/>
      <c r="AO10" s="160"/>
      <c r="AP10" s="160"/>
      <c r="AQ10" s="160"/>
      <c r="AR10" s="160"/>
      <c r="AS10" s="161"/>
      <c r="AT10" s="258" t="s">
        <v>320</v>
      </c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9"/>
    </row>
    <row r="11" spans="2:61" ht="6" customHeight="1" x14ac:dyDescent="0.15">
      <c r="B11" s="264"/>
      <c r="C11" s="264"/>
      <c r="D11" s="264"/>
      <c r="E11" s="264"/>
      <c r="F11" s="264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AL11" s="159"/>
      <c r="AM11" s="160"/>
      <c r="AN11" s="160"/>
      <c r="AO11" s="160"/>
      <c r="AP11" s="160"/>
      <c r="AQ11" s="160"/>
      <c r="AR11" s="160"/>
      <c r="AS11" s="161"/>
      <c r="AT11" s="253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2"/>
    </row>
    <row r="12" spans="2:61" ht="6" customHeight="1" x14ac:dyDescent="0.15">
      <c r="B12" s="262" t="s">
        <v>170</v>
      </c>
      <c r="C12" s="262"/>
      <c r="D12" s="262"/>
      <c r="E12" s="262"/>
      <c r="F12" s="262"/>
      <c r="G12" s="157"/>
      <c r="H12" s="157"/>
      <c r="I12" s="157"/>
      <c r="J12" s="157"/>
      <c r="K12" s="157"/>
      <c r="L12" s="157"/>
      <c r="M12" s="157"/>
      <c r="N12" s="157"/>
      <c r="O12" s="262" t="s">
        <v>172</v>
      </c>
      <c r="P12" s="262"/>
      <c r="Q12" s="262"/>
      <c r="R12" s="262"/>
      <c r="S12" s="262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L12" s="159"/>
      <c r="AM12" s="160"/>
      <c r="AN12" s="160"/>
      <c r="AO12" s="160"/>
      <c r="AP12" s="160"/>
      <c r="AQ12" s="160"/>
      <c r="AR12" s="160"/>
      <c r="AS12" s="161"/>
      <c r="AT12" s="254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6"/>
    </row>
    <row r="13" spans="2:61" ht="6" customHeight="1" x14ac:dyDescent="0.15">
      <c r="B13" s="263"/>
      <c r="C13" s="263"/>
      <c r="D13" s="263"/>
      <c r="E13" s="263"/>
      <c r="F13" s="263"/>
      <c r="G13" s="160"/>
      <c r="H13" s="160"/>
      <c r="I13" s="160"/>
      <c r="J13" s="160"/>
      <c r="K13" s="160"/>
      <c r="L13" s="160"/>
      <c r="M13" s="160"/>
      <c r="N13" s="160"/>
      <c r="O13" s="263"/>
      <c r="P13" s="263"/>
      <c r="Q13" s="263"/>
      <c r="R13" s="263"/>
      <c r="S13" s="263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L13" s="159"/>
      <c r="AM13" s="160"/>
      <c r="AN13" s="160"/>
      <c r="AO13" s="160"/>
      <c r="AP13" s="160"/>
      <c r="AQ13" s="160"/>
      <c r="AR13" s="160"/>
      <c r="AS13" s="161"/>
      <c r="AT13" s="278" t="s">
        <v>537</v>
      </c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80"/>
    </row>
    <row r="14" spans="2:61" ht="6" customHeight="1" x14ac:dyDescent="0.15">
      <c r="B14" s="263" t="s">
        <v>171</v>
      </c>
      <c r="C14" s="263"/>
      <c r="D14" s="263"/>
      <c r="E14" s="263"/>
      <c r="F14" s="263"/>
      <c r="G14" s="160"/>
      <c r="H14" s="160"/>
      <c r="I14" s="160"/>
      <c r="J14" s="160"/>
      <c r="K14" s="160"/>
      <c r="L14" s="160"/>
      <c r="M14" s="160"/>
      <c r="N14" s="160"/>
      <c r="O14" s="263"/>
      <c r="P14" s="263"/>
      <c r="Q14" s="263"/>
      <c r="R14" s="263"/>
      <c r="S14" s="263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L14" s="159"/>
      <c r="AM14" s="160"/>
      <c r="AN14" s="160"/>
      <c r="AO14" s="160"/>
      <c r="AP14" s="160"/>
      <c r="AQ14" s="160"/>
      <c r="AR14" s="160"/>
      <c r="AS14" s="161"/>
      <c r="AT14" s="281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3"/>
    </row>
    <row r="15" spans="2:61" ht="6" customHeight="1" x14ac:dyDescent="0.15">
      <c r="B15" s="264"/>
      <c r="C15" s="264"/>
      <c r="D15" s="264"/>
      <c r="E15" s="264"/>
      <c r="F15" s="264"/>
      <c r="G15" s="163"/>
      <c r="H15" s="163"/>
      <c r="I15" s="163"/>
      <c r="J15" s="163"/>
      <c r="K15" s="163"/>
      <c r="L15" s="163"/>
      <c r="M15" s="163"/>
      <c r="N15" s="163"/>
      <c r="O15" s="264"/>
      <c r="P15" s="264"/>
      <c r="Q15" s="264"/>
      <c r="R15" s="264"/>
      <c r="S15" s="264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L15" s="159"/>
      <c r="AM15" s="160"/>
      <c r="AN15" s="160"/>
      <c r="AO15" s="160"/>
      <c r="AP15" s="160"/>
      <c r="AQ15" s="160"/>
      <c r="AR15" s="160"/>
      <c r="AS15" s="161"/>
      <c r="AT15" s="284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6"/>
    </row>
    <row r="16" spans="2:61" ht="6" customHeight="1" x14ac:dyDescent="0.15">
      <c r="B16" s="268" t="s">
        <v>477</v>
      </c>
      <c r="C16" s="268"/>
      <c r="D16" s="268"/>
      <c r="E16" s="268"/>
      <c r="F16" s="268"/>
      <c r="G16" s="268"/>
      <c r="H16" s="271"/>
      <c r="I16" s="271"/>
      <c r="J16" s="271"/>
      <c r="K16" s="271"/>
      <c r="L16" s="268" t="s">
        <v>478</v>
      </c>
      <c r="M16" s="268"/>
      <c r="N16" s="109"/>
      <c r="O16" s="104"/>
      <c r="P16" s="104"/>
      <c r="AL16" s="159"/>
      <c r="AM16" s="160"/>
      <c r="AN16" s="160"/>
      <c r="AO16" s="160"/>
      <c r="AP16" s="160"/>
      <c r="AQ16" s="160"/>
      <c r="AR16" s="160"/>
      <c r="AS16" s="161"/>
      <c r="AT16" s="258" t="s">
        <v>146</v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9"/>
    </row>
    <row r="17" spans="1:61" ht="6" customHeight="1" x14ac:dyDescent="0.15">
      <c r="B17" s="269"/>
      <c r="C17" s="269"/>
      <c r="D17" s="269"/>
      <c r="E17" s="269"/>
      <c r="F17" s="269"/>
      <c r="G17" s="269"/>
      <c r="H17" s="272"/>
      <c r="I17" s="272"/>
      <c r="J17" s="272"/>
      <c r="K17" s="272"/>
      <c r="L17" s="269"/>
      <c r="M17" s="269"/>
      <c r="N17" s="110"/>
      <c r="O17" s="103"/>
      <c r="P17" s="103"/>
      <c r="AL17" s="159"/>
      <c r="AM17" s="160"/>
      <c r="AN17" s="160"/>
      <c r="AO17" s="160"/>
      <c r="AP17" s="160"/>
      <c r="AQ17" s="160"/>
      <c r="AR17" s="160"/>
      <c r="AS17" s="161"/>
      <c r="AT17" s="253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2"/>
    </row>
    <row r="18" spans="1:61" ht="6" customHeight="1" x14ac:dyDescent="0.15">
      <c r="B18" s="270"/>
      <c r="C18" s="270"/>
      <c r="D18" s="270"/>
      <c r="E18" s="270"/>
      <c r="F18" s="270"/>
      <c r="G18" s="270"/>
      <c r="H18" s="273"/>
      <c r="I18" s="273"/>
      <c r="J18" s="273"/>
      <c r="K18" s="273"/>
      <c r="L18" s="270"/>
      <c r="M18" s="270"/>
      <c r="N18" s="110"/>
      <c r="O18" s="103"/>
      <c r="P18" s="103"/>
      <c r="AL18" s="162"/>
      <c r="AM18" s="163"/>
      <c r="AN18" s="163"/>
      <c r="AO18" s="163"/>
      <c r="AP18" s="163"/>
      <c r="AQ18" s="163"/>
      <c r="AR18" s="163"/>
      <c r="AS18" s="164"/>
      <c r="AT18" s="254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6"/>
    </row>
    <row r="19" spans="1:61" ht="6" customHeight="1" x14ac:dyDescent="0.15">
      <c r="A19" s="267" t="s">
        <v>173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</row>
    <row r="20" spans="1:61" ht="6" customHeight="1" x14ac:dyDescent="0.1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</row>
    <row r="21" spans="1:61" ht="6" customHeight="1" x14ac:dyDescent="0.1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</row>
    <row r="22" spans="1:61" ht="6" customHeight="1" x14ac:dyDescent="0.1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</row>
    <row r="23" spans="1:61" ht="6" customHeight="1" x14ac:dyDescent="0.1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</row>
    <row r="24" spans="1:61" ht="6" customHeight="1" x14ac:dyDescent="0.15">
      <c r="A24" s="186" t="s">
        <v>126</v>
      </c>
      <c r="B24" s="186"/>
      <c r="C24" s="266" t="s">
        <v>318</v>
      </c>
      <c r="D24" s="266"/>
      <c r="E24" s="266"/>
      <c r="F24" s="266"/>
      <c r="G24" s="266"/>
      <c r="H24" s="266"/>
      <c r="I24" s="266"/>
      <c r="J24" s="266"/>
      <c r="K24" s="266"/>
      <c r="L24" s="186" t="s">
        <v>174</v>
      </c>
      <c r="M24" s="186"/>
      <c r="N24" s="186"/>
      <c r="O24" s="186"/>
      <c r="P24" s="186"/>
      <c r="Q24" s="259" t="str">
        <f>BH108</f>
        <v/>
      </c>
      <c r="R24" s="259"/>
      <c r="S24" s="186" t="s">
        <v>175</v>
      </c>
      <c r="T24" s="186"/>
      <c r="U24" s="259">
        <f>H16</f>
        <v>0</v>
      </c>
      <c r="V24" s="259"/>
      <c r="W24" s="186" t="s">
        <v>176</v>
      </c>
      <c r="X24" s="186"/>
      <c r="Y24" s="186"/>
      <c r="Z24" s="186"/>
      <c r="AA24" s="186" t="s">
        <v>175</v>
      </c>
      <c r="AB24" s="186"/>
      <c r="AC24" s="261">
        <v>6000</v>
      </c>
      <c r="AD24" s="186"/>
      <c r="AE24" s="186"/>
      <c r="AF24" s="186" t="s">
        <v>280</v>
      </c>
      <c r="AG24" s="186" t="s">
        <v>177</v>
      </c>
      <c r="AH24" s="186"/>
      <c r="AI24" s="186" t="s">
        <v>279</v>
      </c>
      <c r="AJ24" s="186"/>
      <c r="AK24" s="186"/>
      <c r="AL24" s="186"/>
      <c r="AM24" s="186"/>
      <c r="AN24" s="259">
        <f>BH119</f>
        <v>0</v>
      </c>
      <c r="AO24" s="259"/>
      <c r="AP24" s="186" t="s">
        <v>178</v>
      </c>
      <c r="AQ24" s="186"/>
      <c r="AR24" s="261">
        <v>6000</v>
      </c>
      <c r="AS24" s="186"/>
      <c r="AT24" s="186"/>
      <c r="AU24" s="186" t="s">
        <v>281</v>
      </c>
      <c r="AV24" s="186" t="s">
        <v>282</v>
      </c>
      <c r="AW24" s="186"/>
      <c r="AX24" s="186">
        <v>1.1000000000000001</v>
      </c>
      <c r="AY24" s="186"/>
      <c r="AZ24" s="186" t="s">
        <v>179</v>
      </c>
      <c r="BA24" s="186"/>
      <c r="BB24" s="184" t="e">
        <f>(Q24*U24*AC24+AN24*AR24)*1.1</f>
        <v>#VALUE!</v>
      </c>
      <c r="BC24" s="184"/>
      <c r="BD24" s="184"/>
      <c r="BE24" s="184"/>
      <c r="BF24" s="184"/>
      <c r="BG24" s="184"/>
      <c r="BH24" s="186" t="s">
        <v>180</v>
      </c>
      <c r="BI24" s="186"/>
    </row>
    <row r="25" spans="1:61" ht="6" customHeight="1" x14ac:dyDescent="0.15">
      <c r="A25" s="186"/>
      <c r="B25" s="186"/>
      <c r="C25" s="266"/>
      <c r="D25" s="266"/>
      <c r="E25" s="266"/>
      <c r="F25" s="266"/>
      <c r="G25" s="266"/>
      <c r="H25" s="266"/>
      <c r="I25" s="266"/>
      <c r="J25" s="266"/>
      <c r="K25" s="266"/>
      <c r="L25" s="186"/>
      <c r="M25" s="186"/>
      <c r="N25" s="186"/>
      <c r="O25" s="186"/>
      <c r="P25" s="186"/>
      <c r="Q25" s="259"/>
      <c r="R25" s="259"/>
      <c r="S25" s="186"/>
      <c r="T25" s="186"/>
      <c r="U25" s="259"/>
      <c r="V25" s="259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259"/>
      <c r="AO25" s="259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4"/>
      <c r="BC25" s="184"/>
      <c r="BD25" s="184"/>
      <c r="BE25" s="184"/>
      <c r="BF25" s="184"/>
      <c r="BG25" s="184"/>
      <c r="BH25" s="186"/>
      <c r="BI25" s="186"/>
    </row>
    <row r="26" spans="1:61" ht="6" customHeight="1" x14ac:dyDescent="0.15">
      <c r="A26" s="186"/>
      <c r="B26" s="186"/>
      <c r="C26" s="266"/>
      <c r="D26" s="266"/>
      <c r="E26" s="266"/>
      <c r="F26" s="266"/>
      <c r="G26" s="266"/>
      <c r="H26" s="266"/>
      <c r="I26" s="266"/>
      <c r="J26" s="266"/>
      <c r="K26" s="266"/>
      <c r="L26" s="186"/>
      <c r="M26" s="186"/>
      <c r="N26" s="186"/>
      <c r="O26" s="186"/>
      <c r="P26" s="186"/>
      <c r="Q26" s="260"/>
      <c r="R26" s="260"/>
      <c r="S26" s="186"/>
      <c r="T26" s="186"/>
      <c r="U26" s="260"/>
      <c r="V26" s="260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260"/>
      <c r="AO26" s="260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5"/>
      <c r="BC26" s="185"/>
      <c r="BD26" s="185"/>
      <c r="BE26" s="185"/>
      <c r="BF26" s="185"/>
      <c r="BG26" s="185"/>
      <c r="BH26" s="186"/>
      <c r="BI26" s="186"/>
    </row>
    <row r="27" spans="1:61" ht="6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  <c r="M27" s="35"/>
      <c r="N27" s="35"/>
      <c r="O27" s="35"/>
      <c r="P27" s="35"/>
      <c r="Q27" s="36"/>
      <c r="R27" s="36"/>
      <c r="S27" s="34"/>
      <c r="T27" s="34"/>
      <c r="U27" s="36"/>
      <c r="V27" s="36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6"/>
      <c r="AO27" s="36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6"/>
      <c r="BC27" s="36"/>
      <c r="BD27" s="36"/>
      <c r="BE27" s="36"/>
      <c r="BF27" s="36"/>
      <c r="BG27" s="36"/>
      <c r="BH27" s="36"/>
      <c r="BI27" s="34"/>
    </row>
    <row r="28" spans="1:61" ht="6" customHeight="1" x14ac:dyDescent="0.15">
      <c r="A28" s="37"/>
      <c r="B28" s="38"/>
      <c r="C28" s="156" t="s">
        <v>181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265" t="s">
        <v>182</v>
      </c>
      <c r="P28" s="218"/>
      <c r="Q28" s="216" t="s">
        <v>184</v>
      </c>
      <c r="R28" s="157"/>
      <c r="S28" s="157"/>
      <c r="T28" s="157"/>
      <c r="U28" s="157"/>
      <c r="V28" s="157"/>
      <c r="W28" s="157"/>
      <c r="X28" s="157"/>
      <c r="Y28" s="158"/>
      <c r="Z28" s="216" t="s">
        <v>185</v>
      </c>
      <c r="AA28" s="157"/>
      <c r="AB28" s="157"/>
      <c r="AC28" s="157"/>
      <c r="AD28" s="157"/>
      <c r="AE28" s="157"/>
      <c r="AF28" s="157"/>
      <c r="AG28" s="157"/>
      <c r="AH28" s="158"/>
      <c r="AI28" s="216" t="s">
        <v>186</v>
      </c>
      <c r="AJ28" s="157"/>
      <c r="AK28" s="157"/>
      <c r="AL28" s="157"/>
      <c r="AM28" s="157"/>
      <c r="AN28" s="157"/>
      <c r="AO28" s="157"/>
      <c r="AP28" s="157"/>
      <c r="AQ28" s="158"/>
      <c r="AR28" s="216" t="s">
        <v>183</v>
      </c>
      <c r="AS28" s="157"/>
      <c r="AT28" s="157"/>
      <c r="AU28" s="157"/>
      <c r="AV28" s="157"/>
      <c r="AW28" s="157"/>
      <c r="AX28" s="158"/>
      <c r="AY28" s="216" t="s">
        <v>187</v>
      </c>
      <c r="AZ28" s="157"/>
      <c r="BA28" s="157"/>
      <c r="BB28" s="157"/>
      <c r="BC28" s="157"/>
      <c r="BD28" s="157"/>
      <c r="BE28" s="157"/>
      <c r="BF28" s="157"/>
      <c r="BG28" s="158"/>
      <c r="BH28" s="217" t="s">
        <v>188</v>
      </c>
      <c r="BI28" s="218"/>
    </row>
    <row r="29" spans="1:61" ht="6" customHeight="1" x14ac:dyDescent="0.15">
      <c r="A29" s="39"/>
      <c r="B29" s="40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1"/>
      <c r="O29" s="219"/>
      <c r="P29" s="220"/>
      <c r="Q29" s="159"/>
      <c r="R29" s="160"/>
      <c r="S29" s="160"/>
      <c r="T29" s="160"/>
      <c r="U29" s="160"/>
      <c r="V29" s="160"/>
      <c r="W29" s="160"/>
      <c r="X29" s="160"/>
      <c r="Y29" s="161"/>
      <c r="Z29" s="159"/>
      <c r="AA29" s="160"/>
      <c r="AB29" s="160"/>
      <c r="AC29" s="160"/>
      <c r="AD29" s="160"/>
      <c r="AE29" s="160"/>
      <c r="AF29" s="160"/>
      <c r="AG29" s="160"/>
      <c r="AH29" s="161"/>
      <c r="AI29" s="159"/>
      <c r="AJ29" s="160"/>
      <c r="AK29" s="160"/>
      <c r="AL29" s="160"/>
      <c r="AM29" s="160"/>
      <c r="AN29" s="160"/>
      <c r="AO29" s="160"/>
      <c r="AP29" s="160"/>
      <c r="AQ29" s="161"/>
      <c r="AR29" s="159"/>
      <c r="AS29" s="160"/>
      <c r="AT29" s="160"/>
      <c r="AU29" s="160"/>
      <c r="AV29" s="160"/>
      <c r="AW29" s="160"/>
      <c r="AX29" s="161"/>
      <c r="AY29" s="159"/>
      <c r="AZ29" s="160"/>
      <c r="BA29" s="160"/>
      <c r="BB29" s="160"/>
      <c r="BC29" s="160"/>
      <c r="BD29" s="160"/>
      <c r="BE29" s="160"/>
      <c r="BF29" s="160"/>
      <c r="BG29" s="161"/>
      <c r="BH29" s="219"/>
      <c r="BI29" s="220"/>
    </row>
    <row r="30" spans="1:61" ht="6" customHeight="1" x14ac:dyDescent="0.15">
      <c r="A30" s="39"/>
      <c r="B30" s="40"/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1"/>
      <c r="O30" s="219"/>
      <c r="P30" s="220"/>
      <c r="Q30" s="159"/>
      <c r="R30" s="160"/>
      <c r="S30" s="160"/>
      <c r="T30" s="160"/>
      <c r="U30" s="160"/>
      <c r="V30" s="160"/>
      <c r="W30" s="160"/>
      <c r="X30" s="160"/>
      <c r="Y30" s="161"/>
      <c r="Z30" s="159"/>
      <c r="AA30" s="160"/>
      <c r="AB30" s="160"/>
      <c r="AC30" s="160"/>
      <c r="AD30" s="160"/>
      <c r="AE30" s="160"/>
      <c r="AF30" s="160"/>
      <c r="AG30" s="160"/>
      <c r="AH30" s="161"/>
      <c r="AI30" s="159"/>
      <c r="AJ30" s="160"/>
      <c r="AK30" s="160"/>
      <c r="AL30" s="160"/>
      <c r="AM30" s="160"/>
      <c r="AN30" s="160"/>
      <c r="AO30" s="160"/>
      <c r="AP30" s="160"/>
      <c r="AQ30" s="161"/>
      <c r="AR30" s="159"/>
      <c r="AS30" s="160"/>
      <c r="AT30" s="160"/>
      <c r="AU30" s="160"/>
      <c r="AV30" s="160"/>
      <c r="AW30" s="160"/>
      <c r="AX30" s="161"/>
      <c r="AY30" s="159"/>
      <c r="AZ30" s="160"/>
      <c r="BA30" s="160"/>
      <c r="BB30" s="160"/>
      <c r="BC30" s="160"/>
      <c r="BD30" s="160"/>
      <c r="BE30" s="160"/>
      <c r="BF30" s="160"/>
      <c r="BG30" s="161"/>
      <c r="BH30" s="219"/>
      <c r="BI30" s="220"/>
    </row>
    <row r="31" spans="1:61" ht="6" customHeight="1" x14ac:dyDescent="0.15">
      <c r="A31" s="39"/>
      <c r="B31" s="40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O31" s="219"/>
      <c r="P31" s="220"/>
      <c r="Q31" s="159"/>
      <c r="R31" s="160"/>
      <c r="S31" s="160"/>
      <c r="T31" s="160"/>
      <c r="U31" s="160"/>
      <c r="V31" s="160"/>
      <c r="W31" s="160"/>
      <c r="X31" s="160"/>
      <c r="Y31" s="161"/>
      <c r="Z31" s="159"/>
      <c r="AA31" s="160"/>
      <c r="AB31" s="160"/>
      <c r="AC31" s="160"/>
      <c r="AD31" s="160"/>
      <c r="AE31" s="160"/>
      <c r="AF31" s="160"/>
      <c r="AG31" s="160"/>
      <c r="AH31" s="161"/>
      <c r="AI31" s="159"/>
      <c r="AJ31" s="160"/>
      <c r="AK31" s="160"/>
      <c r="AL31" s="160"/>
      <c r="AM31" s="160"/>
      <c r="AN31" s="160"/>
      <c r="AO31" s="160"/>
      <c r="AP31" s="160"/>
      <c r="AQ31" s="161"/>
      <c r="AR31" s="159"/>
      <c r="AS31" s="160"/>
      <c r="AT31" s="160"/>
      <c r="AU31" s="160"/>
      <c r="AV31" s="160"/>
      <c r="AW31" s="160"/>
      <c r="AX31" s="161"/>
      <c r="AY31" s="159"/>
      <c r="AZ31" s="160"/>
      <c r="BA31" s="160"/>
      <c r="BB31" s="160"/>
      <c r="BC31" s="160"/>
      <c r="BD31" s="160"/>
      <c r="BE31" s="160"/>
      <c r="BF31" s="160"/>
      <c r="BG31" s="161"/>
      <c r="BH31" s="219"/>
      <c r="BI31" s="220"/>
    </row>
    <row r="32" spans="1:61" ht="6" customHeight="1" x14ac:dyDescent="0.15">
      <c r="A32" s="39"/>
      <c r="B32" s="40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O32" s="219"/>
      <c r="P32" s="220"/>
      <c r="Q32" s="159"/>
      <c r="R32" s="160"/>
      <c r="S32" s="160"/>
      <c r="T32" s="160"/>
      <c r="U32" s="160"/>
      <c r="V32" s="160"/>
      <c r="W32" s="160"/>
      <c r="X32" s="160"/>
      <c r="Y32" s="161"/>
      <c r="Z32" s="159"/>
      <c r="AA32" s="160"/>
      <c r="AB32" s="160"/>
      <c r="AC32" s="160"/>
      <c r="AD32" s="160"/>
      <c r="AE32" s="160"/>
      <c r="AF32" s="160"/>
      <c r="AG32" s="160"/>
      <c r="AH32" s="161"/>
      <c r="AI32" s="159"/>
      <c r="AJ32" s="160"/>
      <c r="AK32" s="160"/>
      <c r="AL32" s="160"/>
      <c r="AM32" s="160"/>
      <c r="AN32" s="160"/>
      <c r="AO32" s="160"/>
      <c r="AP32" s="160"/>
      <c r="AQ32" s="161"/>
      <c r="AR32" s="159"/>
      <c r="AS32" s="160"/>
      <c r="AT32" s="160"/>
      <c r="AU32" s="160"/>
      <c r="AV32" s="160"/>
      <c r="AW32" s="160"/>
      <c r="AX32" s="161"/>
      <c r="AY32" s="159"/>
      <c r="AZ32" s="160"/>
      <c r="BA32" s="160"/>
      <c r="BB32" s="160"/>
      <c r="BC32" s="160"/>
      <c r="BD32" s="160"/>
      <c r="BE32" s="160"/>
      <c r="BF32" s="160"/>
      <c r="BG32" s="161"/>
      <c r="BH32" s="219"/>
      <c r="BI32" s="220"/>
    </row>
    <row r="33" spans="1:61" ht="6" customHeight="1" x14ac:dyDescent="0.15">
      <c r="A33" s="39"/>
      <c r="B33" s="40"/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219"/>
      <c r="P33" s="220"/>
      <c r="Q33" s="159"/>
      <c r="R33" s="160"/>
      <c r="S33" s="160"/>
      <c r="T33" s="160"/>
      <c r="U33" s="160"/>
      <c r="V33" s="160"/>
      <c r="W33" s="160"/>
      <c r="X33" s="160"/>
      <c r="Y33" s="161"/>
      <c r="Z33" s="159"/>
      <c r="AA33" s="160"/>
      <c r="AB33" s="160"/>
      <c r="AC33" s="160"/>
      <c r="AD33" s="160"/>
      <c r="AE33" s="160"/>
      <c r="AF33" s="160"/>
      <c r="AG33" s="160"/>
      <c r="AH33" s="161"/>
      <c r="AI33" s="159"/>
      <c r="AJ33" s="160"/>
      <c r="AK33" s="160"/>
      <c r="AL33" s="160"/>
      <c r="AM33" s="160"/>
      <c r="AN33" s="160"/>
      <c r="AO33" s="160"/>
      <c r="AP33" s="160"/>
      <c r="AQ33" s="161"/>
      <c r="AR33" s="159"/>
      <c r="AS33" s="160"/>
      <c r="AT33" s="160"/>
      <c r="AU33" s="160"/>
      <c r="AV33" s="160"/>
      <c r="AW33" s="160"/>
      <c r="AX33" s="161"/>
      <c r="AY33" s="159"/>
      <c r="AZ33" s="160"/>
      <c r="BA33" s="160"/>
      <c r="BB33" s="160"/>
      <c r="BC33" s="160"/>
      <c r="BD33" s="160"/>
      <c r="BE33" s="160"/>
      <c r="BF33" s="160"/>
      <c r="BG33" s="161"/>
      <c r="BH33" s="219"/>
      <c r="BI33" s="220"/>
    </row>
    <row r="34" spans="1:61" ht="6" customHeight="1" x14ac:dyDescent="0.15">
      <c r="A34" s="39"/>
      <c r="B34" s="40"/>
      <c r="C34" s="15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1"/>
      <c r="O34" s="219"/>
      <c r="P34" s="220"/>
      <c r="Q34" s="159"/>
      <c r="R34" s="160"/>
      <c r="S34" s="160"/>
      <c r="T34" s="160"/>
      <c r="U34" s="160"/>
      <c r="V34" s="160"/>
      <c r="W34" s="160"/>
      <c r="X34" s="160"/>
      <c r="Y34" s="161"/>
      <c r="Z34" s="159"/>
      <c r="AA34" s="160"/>
      <c r="AB34" s="160"/>
      <c r="AC34" s="160"/>
      <c r="AD34" s="160"/>
      <c r="AE34" s="160"/>
      <c r="AF34" s="160"/>
      <c r="AG34" s="160"/>
      <c r="AH34" s="161"/>
      <c r="AI34" s="159"/>
      <c r="AJ34" s="160"/>
      <c r="AK34" s="160"/>
      <c r="AL34" s="160"/>
      <c r="AM34" s="160"/>
      <c r="AN34" s="160"/>
      <c r="AO34" s="160"/>
      <c r="AP34" s="160"/>
      <c r="AQ34" s="161"/>
      <c r="AR34" s="159"/>
      <c r="AS34" s="160"/>
      <c r="AT34" s="160"/>
      <c r="AU34" s="160"/>
      <c r="AV34" s="160"/>
      <c r="AW34" s="160"/>
      <c r="AX34" s="161"/>
      <c r="AY34" s="159"/>
      <c r="AZ34" s="160"/>
      <c r="BA34" s="160"/>
      <c r="BB34" s="160"/>
      <c r="BC34" s="160"/>
      <c r="BD34" s="160"/>
      <c r="BE34" s="160"/>
      <c r="BF34" s="160"/>
      <c r="BG34" s="161"/>
      <c r="BH34" s="219"/>
      <c r="BI34" s="220"/>
    </row>
    <row r="35" spans="1:61" ht="6" customHeight="1" x14ac:dyDescent="0.15">
      <c r="A35" s="41"/>
      <c r="B35" s="42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221"/>
      <c r="P35" s="222"/>
      <c r="Q35" s="162"/>
      <c r="R35" s="163"/>
      <c r="S35" s="163"/>
      <c r="T35" s="163"/>
      <c r="U35" s="163"/>
      <c r="V35" s="163"/>
      <c r="W35" s="163"/>
      <c r="X35" s="163"/>
      <c r="Y35" s="164"/>
      <c r="Z35" s="162"/>
      <c r="AA35" s="163"/>
      <c r="AB35" s="163"/>
      <c r="AC35" s="163"/>
      <c r="AD35" s="163"/>
      <c r="AE35" s="163"/>
      <c r="AF35" s="163"/>
      <c r="AG35" s="163"/>
      <c r="AH35" s="164"/>
      <c r="AI35" s="162"/>
      <c r="AJ35" s="163"/>
      <c r="AK35" s="163"/>
      <c r="AL35" s="163"/>
      <c r="AM35" s="163"/>
      <c r="AN35" s="163"/>
      <c r="AO35" s="163"/>
      <c r="AP35" s="163"/>
      <c r="AQ35" s="164"/>
      <c r="AR35" s="162"/>
      <c r="AS35" s="163"/>
      <c r="AT35" s="163"/>
      <c r="AU35" s="163"/>
      <c r="AV35" s="163"/>
      <c r="AW35" s="163"/>
      <c r="AX35" s="164"/>
      <c r="AY35" s="162"/>
      <c r="AZ35" s="163"/>
      <c r="BA35" s="163"/>
      <c r="BB35" s="163"/>
      <c r="BC35" s="163"/>
      <c r="BD35" s="163"/>
      <c r="BE35" s="163"/>
      <c r="BF35" s="163"/>
      <c r="BG35" s="164"/>
      <c r="BH35" s="221"/>
      <c r="BI35" s="222"/>
    </row>
    <row r="36" spans="1:61" ht="6" customHeight="1" x14ac:dyDescent="0.15">
      <c r="A36" s="156" t="s">
        <v>189</v>
      </c>
      <c r="B36" s="158"/>
      <c r="C36" s="171" t="s">
        <v>206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156">
        <v>2</v>
      </c>
      <c r="P36" s="158"/>
      <c r="Q36" s="223" t="s">
        <v>475</v>
      </c>
      <c r="R36" s="224"/>
      <c r="S36" s="156" t="s">
        <v>226</v>
      </c>
      <c r="T36" s="157"/>
      <c r="U36" s="157"/>
      <c r="V36" s="157"/>
      <c r="W36" s="157"/>
      <c r="X36" s="157"/>
      <c r="Y36" s="158"/>
      <c r="Z36" s="223" t="s">
        <v>475</v>
      </c>
      <c r="AA36" s="224"/>
      <c r="AB36" s="156" t="s">
        <v>242</v>
      </c>
      <c r="AC36" s="157"/>
      <c r="AD36" s="157"/>
      <c r="AE36" s="157"/>
      <c r="AF36" s="157"/>
      <c r="AG36" s="157"/>
      <c r="AH36" s="158"/>
      <c r="AI36" s="223"/>
      <c r="AJ36" s="224"/>
      <c r="AK36" s="156" t="s">
        <v>256</v>
      </c>
      <c r="AL36" s="157"/>
      <c r="AM36" s="157"/>
      <c r="AN36" s="157"/>
      <c r="AO36" s="157"/>
      <c r="AP36" s="157"/>
      <c r="AQ36" s="158"/>
      <c r="AR36" s="205"/>
      <c r="AS36" s="206"/>
      <c r="AT36" s="206"/>
      <c r="AU36" s="206"/>
      <c r="AV36" s="206"/>
      <c r="AW36" s="206"/>
      <c r="AX36" s="207"/>
      <c r="AY36" s="205"/>
      <c r="AZ36" s="206"/>
      <c r="BA36" s="206"/>
      <c r="BB36" s="206"/>
      <c r="BC36" s="206"/>
      <c r="BD36" s="206"/>
      <c r="BE36" s="206"/>
      <c r="BF36" s="206"/>
      <c r="BG36" s="207"/>
      <c r="BH36" s="201" t="str">
        <f>IF(Q36="○",O36*1,IF(Z36="○",O36*3,IF(AI36="○",O36*5,IF(AI36="○",O36*10,IF(AY36="○",O36*15,"")))))</f>
        <v/>
      </c>
      <c r="BI36" s="202"/>
    </row>
    <row r="37" spans="1:61" ht="6" customHeight="1" x14ac:dyDescent="0.15">
      <c r="A37" s="159"/>
      <c r="B37" s="16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  <c r="O37" s="159"/>
      <c r="P37" s="161"/>
      <c r="Q37" s="225"/>
      <c r="R37" s="226"/>
      <c r="S37" s="159"/>
      <c r="T37" s="160"/>
      <c r="U37" s="160"/>
      <c r="V37" s="160"/>
      <c r="W37" s="160"/>
      <c r="X37" s="160"/>
      <c r="Y37" s="161"/>
      <c r="Z37" s="225"/>
      <c r="AA37" s="226"/>
      <c r="AB37" s="159"/>
      <c r="AC37" s="160"/>
      <c r="AD37" s="160"/>
      <c r="AE37" s="160"/>
      <c r="AF37" s="160"/>
      <c r="AG37" s="160"/>
      <c r="AH37" s="161"/>
      <c r="AI37" s="225"/>
      <c r="AJ37" s="226"/>
      <c r="AK37" s="159"/>
      <c r="AL37" s="160"/>
      <c r="AM37" s="160"/>
      <c r="AN37" s="160"/>
      <c r="AO37" s="160"/>
      <c r="AP37" s="160"/>
      <c r="AQ37" s="161"/>
      <c r="AR37" s="208"/>
      <c r="AS37" s="209"/>
      <c r="AT37" s="209"/>
      <c r="AU37" s="209"/>
      <c r="AV37" s="209"/>
      <c r="AW37" s="209"/>
      <c r="AX37" s="210"/>
      <c r="AY37" s="208"/>
      <c r="AZ37" s="209"/>
      <c r="BA37" s="209"/>
      <c r="BB37" s="209"/>
      <c r="BC37" s="209"/>
      <c r="BD37" s="209"/>
      <c r="BE37" s="209"/>
      <c r="BF37" s="209"/>
      <c r="BG37" s="210"/>
      <c r="BH37" s="203"/>
      <c r="BI37" s="204"/>
    </row>
    <row r="38" spans="1:61" ht="6" customHeight="1" x14ac:dyDescent="0.15">
      <c r="A38" s="162"/>
      <c r="B38" s="164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9"/>
      <c r="O38" s="162"/>
      <c r="P38" s="164"/>
      <c r="Q38" s="227"/>
      <c r="R38" s="228"/>
      <c r="S38" s="162"/>
      <c r="T38" s="163"/>
      <c r="U38" s="163"/>
      <c r="V38" s="163"/>
      <c r="W38" s="163"/>
      <c r="X38" s="163"/>
      <c r="Y38" s="164"/>
      <c r="Z38" s="227"/>
      <c r="AA38" s="228"/>
      <c r="AB38" s="162"/>
      <c r="AC38" s="163"/>
      <c r="AD38" s="163"/>
      <c r="AE38" s="163"/>
      <c r="AF38" s="163"/>
      <c r="AG38" s="163"/>
      <c r="AH38" s="164"/>
      <c r="AI38" s="227"/>
      <c r="AJ38" s="228"/>
      <c r="AK38" s="162"/>
      <c r="AL38" s="163"/>
      <c r="AM38" s="163"/>
      <c r="AN38" s="163"/>
      <c r="AO38" s="163"/>
      <c r="AP38" s="163"/>
      <c r="AQ38" s="164"/>
      <c r="AR38" s="211"/>
      <c r="AS38" s="212"/>
      <c r="AT38" s="212"/>
      <c r="AU38" s="212"/>
      <c r="AV38" s="212"/>
      <c r="AW38" s="212"/>
      <c r="AX38" s="213"/>
      <c r="AY38" s="211"/>
      <c r="AZ38" s="212"/>
      <c r="BA38" s="212"/>
      <c r="BB38" s="212"/>
      <c r="BC38" s="212"/>
      <c r="BD38" s="212"/>
      <c r="BE38" s="212"/>
      <c r="BF38" s="212"/>
      <c r="BG38" s="213"/>
      <c r="BH38" s="214"/>
      <c r="BI38" s="215"/>
    </row>
    <row r="39" spans="1:61" ht="6" customHeight="1" x14ac:dyDescent="0.15">
      <c r="A39" s="156" t="s">
        <v>190</v>
      </c>
      <c r="B39" s="158"/>
      <c r="C39" s="171" t="s">
        <v>207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3"/>
      <c r="O39" s="156">
        <v>1</v>
      </c>
      <c r="P39" s="158"/>
      <c r="Q39" s="223" t="s">
        <v>475</v>
      </c>
      <c r="R39" s="224"/>
      <c r="S39" s="156" t="s">
        <v>227</v>
      </c>
      <c r="T39" s="157"/>
      <c r="U39" s="157"/>
      <c r="V39" s="157"/>
      <c r="W39" s="157"/>
      <c r="X39" s="157"/>
      <c r="Y39" s="158"/>
      <c r="Z39" s="223"/>
      <c r="AA39" s="224"/>
      <c r="AB39" s="156" t="s">
        <v>243</v>
      </c>
      <c r="AC39" s="157"/>
      <c r="AD39" s="157"/>
      <c r="AE39" s="157"/>
      <c r="AF39" s="157"/>
      <c r="AG39" s="157"/>
      <c r="AH39" s="158"/>
      <c r="AI39" s="205"/>
      <c r="AJ39" s="206"/>
      <c r="AK39" s="206"/>
      <c r="AL39" s="206"/>
      <c r="AM39" s="206"/>
      <c r="AN39" s="206"/>
      <c r="AO39" s="206"/>
      <c r="AP39" s="206"/>
      <c r="AQ39" s="207"/>
      <c r="AR39" s="205"/>
      <c r="AS39" s="206"/>
      <c r="AT39" s="206"/>
      <c r="AU39" s="206"/>
      <c r="AV39" s="206"/>
      <c r="AW39" s="206"/>
      <c r="AX39" s="207"/>
      <c r="AY39" s="205"/>
      <c r="AZ39" s="206"/>
      <c r="BA39" s="206"/>
      <c r="BB39" s="206"/>
      <c r="BC39" s="206"/>
      <c r="BD39" s="206"/>
      <c r="BE39" s="206"/>
      <c r="BF39" s="206"/>
      <c r="BG39" s="207"/>
      <c r="BH39" s="201" t="str">
        <f>IF(Q39="○",O39*1,IF(Z39="○",O39*3,IF(AI39="○",O39*5,IF(AR39="○",O39*10,IF(AY39="○",O39*15,"")))))</f>
        <v/>
      </c>
      <c r="BI39" s="202"/>
    </row>
    <row r="40" spans="1:61" ht="6" customHeight="1" x14ac:dyDescent="0.15">
      <c r="A40" s="159"/>
      <c r="B40" s="161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59"/>
      <c r="P40" s="161"/>
      <c r="Q40" s="225"/>
      <c r="R40" s="226"/>
      <c r="S40" s="159"/>
      <c r="T40" s="160"/>
      <c r="U40" s="160"/>
      <c r="V40" s="160"/>
      <c r="W40" s="160"/>
      <c r="X40" s="160"/>
      <c r="Y40" s="161"/>
      <c r="Z40" s="225"/>
      <c r="AA40" s="226"/>
      <c r="AB40" s="159"/>
      <c r="AC40" s="160"/>
      <c r="AD40" s="160"/>
      <c r="AE40" s="160"/>
      <c r="AF40" s="160"/>
      <c r="AG40" s="160"/>
      <c r="AH40" s="161"/>
      <c r="AI40" s="208"/>
      <c r="AJ40" s="209"/>
      <c r="AK40" s="209"/>
      <c r="AL40" s="209"/>
      <c r="AM40" s="209"/>
      <c r="AN40" s="209"/>
      <c r="AO40" s="209"/>
      <c r="AP40" s="209"/>
      <c r="AQ40" s="210"/>
      <c r="AR40" s="208"/>
      <c r="AS40" s="209"/>
      <c r="AT40" s="209"/>
      <c r="AU40" s="209"/>
      <c r="AV40" s="209"/>
      <c r="AW40" s="209"/>
      <c r="AX40" s="210"/>
      <c r="AY40" s="208"/>
      <c r="AZ40" s="209"/>
      <c r="BA40" s="209"/>
      <c r="BB40" s="209"/>
      <c r="BC40" s="209"/>
      <c r="BD40" s="209"/>
      <c r="BE40" s="209"/>
      <c r="BF40" s="209"/>
      <c r="BG40" s="210"/>
      <c r="BH40" s="203"/>
      <c r="BI40" s="204"/>
    </row>
    <row r="41" spans="1:61" ht="6" customHeight="1" x14ac:dyDescent="0.15">
      <c r="A41" s="162"/>
      <c r="B41" s="164"/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9"/>
      <c r="O41" s="162"/>
      <c r="P41" s="164"/>
      <c r="Q41" s="227"/>
      <c r="R41" s="228"/>
      <c r="S41" s="162"/>
      <c r="T41" s="163"/>
      <c r="U41" s="163"/>
      <c r="V41" s="163"/>
      <c r="W41" s="163"/>
      <c r="X41" s="163"/>
      <c r="Y41" s="164"/>
      <c r="Z41" s="227"/>
      <c r="AA41" s="228"/>
      <c r="AB41" s="162"/>
      <c r="AC41" s="163"/>
      <c r="AD41" s="163"/>
      <c r="AE41" s="163"/>
      <c r="AF41" s="163"/>
      <c r="AG41" s="163"/>
      <c r="AH41" s="164"/>
      <c r="AI41" s="211"/>
      <c r="AJ41" s="212"/>
      <c r="AK41" s="212"/>
      <c r="AL41" s="212"/>
      <c r="AM41" s="212"/>
      <c r="AN41" s="212"/>
      <c r="AO41" s="212"/>
      <c r="AP41" s="212"/>
      <c r="AQ41" s="213"/>
      <c r="AR41" s="211"/>
      <c r="AS41" s="212"/>
      <c r="AT41" s="212"/>
      <c r="AU41" s="212"/>
      <c r="AV41" s="212"/>
      <c r="AW41" s="212"/>
      <c r="AX41" s="213"/>
      <c r="AY41" s="211"/>
      <c r="AZ41" s="212"/>
      <c r="BA41" s="212"/>
      <c r="BB41" s="212"/>
      <c r="BC41" s="212"/>
      <c r="BD41" s="212"/>
      <c r="BE41" s="212"/>
      <c r="BF41" s="212"/>
      <c r="BG41" s="213"/>
      <c r="BH41" s="214"/>
      <c r="BI41" s="215"/>
    </row>
    <row r="42" spans="1:61" ht="6" customHeight="1" x14ac:dyDescent="0.15">
      <c r="A42" s="156" t="s">
        <v>191</v>
      </c>
      <c r="B42" s="158"/>
      <c r="C42" s="171" t="s">
        <v>208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  <c r="O42" s="156">
        <v>1</v>
      </c>
      <c r="P42" s="158"/>
      <c r="Q42" s="223"/>
      <c r="R42" s="224"/>
      <c r="S42" s="216" t="s">
        <v>228</v>
      </c>
      <c r="T42" s="157"/>
      <c r="U42" s="157"/>
      <c r="V42" s="157"/>
      <c r="W42" s="157"/>
      <c r="X42" s="157"/>
      <c r="Y42" s="158"/>
      <c r="Z42" s="223"/>
      <c r="AA42" s="224"/>
      <c r="AB42" s="216" t="s">
        <v>244</v>
      </c>
      <c r="AC42" s="157"/>
      <c r="AD42" s="157"/>
      <c r="AE42" s="157"/>
      <c r="AF42" s="157"/>
      <c r="AG42" s="157"/>
      <c r="AH42" s="158"/>
      <c r="AI42" s="223"/>
      <c r="AJ42" s="224"/>
      <c r="AK42" s="156" t="s">
        <v>257</v>
      </c>
      <c r="AL42" s="157"/>
      <c r="AM42" s="157"/>
      <c r="AN42" s="157"/>
      <c r="AO42" s="157"/>
      <c r="AP42" s="157"/>
      <c r="AQ42" s="158"/>
      <c r="AR42" s="205"/>
      <c r="AS42" s="206"/>
      <c r="AT42" s="206"/>
      <c r="AU42" s="206"/>
      <c r="AV42" s="206"/>
      <c r="AW42" s="206"/>
      <c r="AX42" s="207"/>
      <c r="AY42" s="205"/>
      <c r="AZ42" s="206"/>
      <c r="BA42" s="206"/>
      <c r="BB42" s="206"/>
      <c r="BC42" s="206"/>
      <c r="BD42" s="206"/>
      <c r="BE42" s="206"/>
      <c r="BF42" s="206"/>
      <c r="BG42" s="207"/>
      <c r="BH42" s="201" t="str">
        <f>IF(Q42="○",O42*1,IF(Z42="○",O42*3,IF(AI42="○",O42*5,IF(AI42="○",O42*10,IF(AY42="○",O42*15,"")))))</f>
        <v/>
      </c>
      <c r="BI42" s="202"/>
    </row>
    <row r="43" spans="1:61" ht="6" customHeight="1" x14ac:dyDescent="0.15">
      <c r="A43" s="159"/>
      <c r="B43" s="161"/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  <c r="O43" s="159"/>
      <c r="P43" s="161"/>
      <c r="Q43" s="225"/>
      <c r="R43" s="226"/>
      <c r="S43" s="159"/>
      <c r="T43" s="160"/>
      <c r="U43" s="160"/>
      <c r="V43" s="160"/>
      <c r="W43" s="160"/>
      <c r="X43" s="160"/>
      <c r="Y43" s="161"/>
      <c r="Z43" s="225"/>
      <c r="AA43" s="226"/>
      <c r="AB43" s="159"/>
      <c r="AC43" s="160"/>
      <c r="AD43" s="160"/>
      <c r="AE43" s="160"/>
      <c r="AF43" s="160"/>
      <c r="AG43" s="160"/>
      <c r="AH43" s="161"/>
      <c r="AI43" s="225"/>
      <c r="AJ43" s="226"/>
      <c r="AK43" s="159"/>
      <c r="AL43" s="160"/>
      <c r="AM43" s="160"/>
      <c r="AN43" s="160"/>
      <c r="AO43" s="160"/>
      <c r="AP43" s="160"/>
      <c r="AQ43" s="161"/>
      <c r="AR43" s="208"/>
      <c r="AS43" s="209"/>
      <c r="AT43" s="209"/>
      <c r="AU43" s="209"/>
      <c r="AV43" s="209"/>
      <c r="AW43" s="209"/>
      <c r="AX43" s="210"/>
      <c r="AY43" s="208"/>
      <c r="AZ43" s="209"/>
      <c r="BA43" s="209"/>
      <c r="BB43" s="209"/>
      <c r="BC43" s="209"/>
      <c r="BD43" s="209"/>
      <c r="BE43" s="209"/>
      <c r="BF43" s="209"/>
      <c r="BG43" s="210"/>
      <c r="BH43" s="203"/>
      <c r="BI43" s="204"/>
    </row>
    <row r="44" spans="1:61" ht="6" customHeight="1" x14ac:dyDescent="0.15">
      <c r="A44" s="159"/>
      <c r="B44" s="161"/>
      <c r="C44" s="174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6"/>
      <c r="O44" s="159"/>
      <c r="P44" s="161"/>
      <c r="Q44" s="225"/>
      <c r="R44" s="226"/>
      <c r="S44" s="159"/>
      <c r="T44" s="160"/>
      <c r="U44" s="160"/>
      <c r="V44" s="160"/>
      <c r="W44" s="160"/>
      <c r="X44" s="160"/>
      <c r="Y44" s="161"/>
      <c r="Z44" s="225"/>
      <c r="AA44" s="226"/>
      <c r="AB44" s="159"/>
      <c r="AC44" s="160"/>
      <c r="AD44" s="160"/>
      <c r="AE44" s="160"/>
      <c r="AF44" s="160"/>
      <c r="AG44" s="160"/>
      <c r="AH44" s="161"/>
      <c r="AI44" s="225"/>
      <c r="AJ44" s="226"/>
      <c r="AK44" s="159"/>
      <c r="AL44" s="160"/>
      <c r="AM44" s="160"/>
      <c r="AN44" s="160"/>
      <c r="AO44" s="160"/>
      <c r="AP44" s="160"/>
      <c r="AQ44" s="161"/>
      <c r="AR44" s="208"/>
      <c r="AS44" s="209"/>
      <c r="AT44" s="209"/>
      <c r="AU44" s="209"/>
      <c r="AV44" s="209"/>
      <c r="AW44" s="209"/>
      <c r="AX44" s="210"/>
      <c r="AY44" s="208"/>
      <c r="AZ44" s="209"/>
      <c r="BA44" s="209"/>
      <c r="BB44" s="209"/>
      <c r="BC44" s="209"/>
      <c r="BD44" s="209"/>
      <c r="BE44" s="209"/>
      <c r="BF44" s="209"/>
      <c r="BG44" s="210"/>
      <c r="BH44" s="203"/>
      <c r="BI44" s="204"/>
    </row>
    <row r="45" spans="1:61" ht="6" customHeight="1" x14ac:dyDescent="0.15">
      <c r="A45" s="162"/>
      <c r="B45" s="164"/>
      <c r="C45" s="177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9"/>
      <c r="O45" s="162"/>
      <c r="P45" s="164"/>
      <c r="Q45" s="227"/>
      <c r="R45" s="228"/>
      <c r="S45" s="162"/>
      <c r="T45" s="163"/>
      <c r="U45" s="163"/>
      <c r="V45" s="163"/>
      <c r="W45" s="163"/>
      <c r="X45" s="163"/>
      <c r="Y45" s="164"/>
      <c r="Z45" s="227"/>
      <c r="AA45" s="228"/>
      <c r="AB45" s="162"/>
      <c r="AC45" s="163"/>
      <c r="AD45" s="163"/>
      <c r="AE45" s="163"/>
      <c r="AF45" s="163"/>
      <c r="AG45" s="163"/>
      <c r="AH45" s="164"/>
      <c r="AI45" s="227"/>
      <c r="AJ45" s="228"/>
      <c r="AK45" s="162"/>
      <c r="AL45" s="163"/>
      <c r="AM45" s="163"/>
      <c r="AN45" s="163"/>
      <c r="AO45" s="163"/>
      <c r="AP45" s="163"/>
      <c r="AQ45" s="164"/>
      <c r="AR45" s="211"/>
      <c r="AS45" s="212"/>
      <c r="AT45" s="212"/>
      <c r="AU45" s="212"/>
      <c r="AV45" s="212"/>
      <c r="AW45" s="212"/>
      <c r="AX45" s="213"/>
      <c r="AY45" s="211"/>
      <c r="AZ45" s="212"/>
      <c r="BA45" s="212"/>
      <c r="BB45" s="212"/>
      <c r="BC45" s="212"/>
      <c r="BD45" s="212"/>
      <c r="BE45" s="212"/>
      <c r="BF45" s="212"/>
      <c r="BG45" s="213"/>
      <c r="BH45" s="214"/>
      <c r="BI45" s="215"/>
    </row>
    <row r="46" spans="1:61" s="43" customFormat="1" ht="6" customHeight="1" x14ac:dyDescent="0.15">
      <c r="A46" s="156" t="s">
        <v>192</v>
      </c>
      <c r="B46" s="158"/>
      <c r="C46" s="171" t="s">
        <v>209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  <c r="O46" s="156">
        <v>3</v>
      </c>
      <c r="P46" s="158"/>
      <c r="Q46" s="223" t="s">
        <v>475</v>
      </c>
      <c r="R46" s="224"/>
      <c r="S46" s="156" t="s">
        <v>229</v>
      </c>
      <c r="T46" s="157"/>
      <c r="U46" s="157"/>
      <c r="V46" s="157"/>
      <c r="W46" s="157"/>
      <c r="X46" s="157"/>
      <c r="Y46" s="158"/>
      <c r="Z46" s="223"/>
      <c r="AA46" s="224"/>
      <c r="AB46" s="156" t="s">
        <v>245</v>
      </c>
      <c r="AC46" s="157"/>
      <c r="AD46" s="157"/>
      <c r="AE46" s="157"/>
      <c r="AF46" s="157"/>
      <c r="AG46" s="157"/>
      <c r="AH46" s="158"/>
      <c r="AI46" s="205"/>
      <c r="AJ46" s="206"/>
      <c r="AK46" s="206"/>
      <c r="AL46" s="206"/>
      <c r="AM46" s="206"/>
      <c r="AN46" s="206"/>
      <c r="AO46" s="206"/>
      <c r="AP46" s="206"/>
      <c r="AQ46" s="207"/>
      <c r="AR46" s="205"/>
      <c r="AS46" s="206"/>
      <c r="AT46" s="206"/>
      <c r="AU46" s="206"/>
      <c r="AV46" s="206"/>
      <c r="AW46" s="206"/>
      <c r="AX46" s="207"/>
      <c r="AY46" s="205"/>
      <c r="AZ46" s="206"/>
      <c r="BA46" s="206"/>
      <c r="BB46" s="206"/>
      <c r="BC46" s="206"/>
      <c r="BD46" s="206"/>
      <c r="BE46" s="206"/>
      <c r="BF46" s="206"/>
      <c r="BG46" s="207"/>
      <c r="BH46" s="201" t="str">
        <f>IF(Q46="○",O46*1,IF(Z46="○",O46*3,IF(AI46="○",O46*5,IF(AI46="○",O46*10,IF(AY46="○",O46*15,"")))))</f>
        <v/>
      </c>
      <c r="BI46" s="202"/>
    </row>
    <row r="47" spans="1:61" s="43" customFormat="1" ht="6" customHeight="1" x14ac:dyDescent="0.15">
      <c r="A47" s="159"/>
      <c r="B47" s="161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6"/>
      <c r="O47" s="159"/>
      <c r="P47" s="161"/>
      <c r="Q47" s="225"/>
      <c r="R47" s="226"/>
      <c r="S47" s="159"/>
      <c r="T47" s="160"/>
      <c r="U47" s="160"/>
      <c r="V47" s="160"/>
      <c r="W47" s="160"/>
      <c r="X47" s="160"/>
      <c r="Y47" s="161"/>
      <c r="Z47" s="225"/>
      <c r="AA47" s="226"/>
      <c r="AB47" s="159"/>
      <c r="AC47" s="160"/>
      <c r="AD47" s="160"/>
      <c r="AE47" s="160"/>
      <c r="AF47" s="160"/>
      <c r="AG47" s="160"/>
      <c r="AH47" s="161"/>
      <c r="AI47" s="208"/>
      <c r="AJ47" s="209"/>
      <c r="AK47" s="209"/>
      <c r="AL47" s="209"/>
      <c r="AM47" s="209"/>
      <c r="AN47" s="209"/>
      <c r="AO47" s="209"/>
      <c r="AP47" s="209"/>
      <c r="AQ47" s="210"/>
      <c r="AR47" s="208"/>
      <c r="AS47" s="209"/>
      <c r="AT47" s="209"/>
      <c r="AU47" s="209"/>
      <c r="AV47" s="209"/>
      <c r="AW47" s="209"/>
      <c r="AX47" s="210"/>
      <c r="AY47" s="208"/>
      <c r="AZ47" s="209"/>
      <c r="BA47" s="209"/>
      <c r="BB47" s="209"/>
      <c r="BC47" s="209"/>
      <c r="BD47" s="209"/>
      <c r="BE47" s="209"/>
      <c r="BF47" s="209"/>
      <c r="BG47" s="210"/>
      <c r="BH47" s="203"/>
      <c r="BI47" s="204"/>
    </row>
    <row r="48" spans="1:61" s="43" customFormat="1" ht="6" customHeight="1" x14ac:dyDescent="0.15">
      <c r="A48" s="162"/>
      <c r="B48" s="164"/>
      <c r="C48" s="177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9"/>
      <c r="O48" s="162"/>
      <c r="P48" s="164"/>
      <c r="Q48" s="227"/>
      <c r="R48" s="228"/>
      <c r="S48" s="162"/>
      <c r="T48" s="163"/>
      <c r="U48" s="163"/>
      <c r="V48" s="163"/>
      <c r="W48" s="163"/>
      <c r="X48" s="163"/>
      <c r="Y48" s="164"/>
      <c r="Z48" s="227"/>
      <c r="AA48" s="228"/>
      <c r="AB48" s="162"/>
      <c r="AC48" s="163"/>
      <c r="AD48" s="163"/>
      <c r="AE48" s="163"/>
      <c r="AF48" s="163"/>
      <c r="AG48" s="163"/>
      <c r="AH48" s="164"/>
      <c r="AI48" s="211"/>
      <c r="AJ48" s="212"/>
      <c r="AK48" s="212"/>
      <c r="AL48" s="212"/>
      <c r="AM48" s="212"/>
      <c r="AN48" s="212"/>
      <c r="AO48" s="212"/>
      <c r="AP48" s="212"/>
      <c r="AQ48" s="213"/>
      <c r="AR48" s="211"/>
      <c r="AS48" s="212"/>
      <c r="AT48" s="212"/>
      <c r="AU48" s="212"/>
      <c r="AV48" s="212"/>
      <c r="AW48" s="212"/>
      <c r="AX48" s="213"/>
      <c r="AY48" s="211"/>
      <c r="AZ48" s="212"/>
      <c r="BA48" s="212"/>
      <c r="BB48" s="212"/>
      <c r="BC48" s="212"/>
      <c r="BD48" s="212"/>
      <c r="BE48" s="212"/>
      <c r="BF48" s="212"/>
      <c r="BG48" s="213"/>
      <c r="BH48" s="203"/>
      <c r="BI48" s="204"/>
    </row>
    <row r="49" spans="1:61" ht="6" customHeight="1" x14ac:dyDescent="0.15">
      <c r="A49" s="156" t="s">
        <v>193</v>
      </c>
      <c r="B49" s="158"/>
      <c r="C49" s="171" t="s">
        <v>118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  <c r="O49" s="156">
        <v>2</v>
      </c>
      <c r="P49" s="158"/>
      <c r="Q49" s="223" t="s">
        <v>475</v>
      </c>
      <c r="R49" s="224"/>
      <c r="S49" s="156" t="s">
        <v>119</v>
      </c>
      <c r="T49" s="157"/>
      <c r="U49" s="157"/>
      <c r="V49" s="157"/>
      <c r="W49" s="157"/>
      <c r="X49" s="157"/>
      <c r="Y49" s="158"/>
      <c r="Z49" s="223" t="s">
        <v>475</v>
      </c>
      <c r="AA49" s="224"/>
      <c r="AB49" s="156" t="s">
        <v>120</v>
      </c>
      <c r="AC49" s="157"/>
      <c r="AD49" s="157"/>
      <c r="AE49" s="157"/>
      <c r="AF49" s="157"/>
      <c r="AG49" s="157"/>
      <c r="AH49" s="158"/>
      <c r="AI49" s="223"/>
      <c r="AJ49" s="224"/>
      <c r="AK49" s="156" t="s">
        <v>258</v>
      </c>
      <c r="AL49" s="157"/>
      <c r="AM49" s="157"/>
      <c r="AN49" s="157"/>
      <c r="AO49" s="157"/>
      <c r="AP49" s="157"/>
      <c r="AQ49" s="158"/>
      <c r="AR49" s="205"/>
      <c r="AS49" s="206"/>
      <c r="AT49" s="206"/>
      <c r="AU49" s="206"/>
      <c r="AV49" s="206"/>
      <c r="AW49" s="206"/>
      <c r="AX49" s="207"/>
      <c r="AY49" s="205"/>
      <c r="AZ49" s="206"/>
      <c r="BA49" s="206"/>
      <c r="BB49" s="206"/>
      <c r="BC49" s="206"/>
      <c r="BD49" s="206"/>
      <c r="BE49" s="206"/>
      <c r="BF49" s="206"/>
      <c r="BG49" s="207"/>
      <c r="BH49" s="201" t="str">
        <f>IF(Q49="○",O49*1,IF(Z49="○",O49*3,IF(AI49="○",O49*5,IF(AI49="○",O49*10,IF(AY49="○",O49*15,"")))))</f>
        <v/>
      </c>
      <c r="BI49" s="202"/>
    </row>
    <row r="50" spans="1:61" ht="6" customHeight="1" x14ac:dyDescent="0.15">
      <c r="A50" s="159"/>
      <c r="B50" s="161"/>
      <c r="C50" s="174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  <c r="O50" s="159"/>
      <c r="P50" s="161"/>
      <c r="Q50" s="225"/>
      <c r="R50" s="226"/>
      <c r="S50" s="159"/>
      <c r="T50" s="160"/>
      <c r="U50" s="160"/>
      <c r="V50" s="160"/>
      <c r="W50" s="160"/>
      <c r="X50" s="160"/>
      <c r="Y50" s="161"/>
      <c r="Z50" s="225"/>
      <c r="AA50" s="226"/>
      <c r="AB50" s="159"/>
      <c r="AC50" s="160"/>
      <c r="AD50" s="160"/>
      <c r="AE50" s="160"/>
      <c r="AF50" s="160"/>
      <c r="AG50" s="160"/>
      <c r="AH50" s="161"/>
      <c r="AI50" s="225"/>
      <c r="AJ50" s="226"/>
      <c r="AK50" s="159"/>
      <c r="AL50" s="160"/>
      <c r="AM50" s="160"/>
      <c r="AN50" s="160"/>
      <c r="AO50" s="160"/>
      <c r="AP50" s="160"/>
      <c r="AQ50" s="161"/>
      <c r="AR50" s="208"/>
      <c r="AS50" s="209"/>
      <c r="AT50" s="209"/>
      <c r="AU50" s="209"/>
      <c r="AV50" s="209"/>
      <c r="AW50" s="209"/>
      <c r="AX50" s="210"/>
      <c r="AY50" s="208"/>
      <c r="AZ50" s="209"/>
      <c r="BA50" s="209"/>
      <c r="BB50" s="209"/>
      <c r="BC50" s="209"/>
      <c r="BD50" s="209"/>
      <c r="BE50" s="209"/>
      <c r="BF50" s="209"/>
      <c r="BG50" s="210"/>
      <c r="BH50" s="203"/>
      <c r="BI50" s="204"/>
    </row>
    <row r="51" spans="1:61" ht="6" customHeight="1" x14ac:dyDescent="0.15">
      <c r="A51" s="162"/>
      <c r="B51" s="164"/>
      <c r="C51" s="177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9"/>
      <c r="O51" s="162"/>
      <c r="P51" s="164"/>
      <c r="Q51" s="227"/>
      <c r="R51" s="228"/>
      <c r="S51" s="162"/>
      <c r="T51" s="163"/>
      <c r="U51" s="163"/>
      <c r="V51" s="163"/>
      <c r="W51" s="163"/>
      <c r="X51" s="163"/>
      <c r="Y51" s="164"/>
      <c r="Z51" s="227"/>
      <c r="AA51" s="228"/>
      <c r="AB51" s="162"/>
      <c r="AC51" s="163"/>
      <c r="AD51" s="163"/>
      <c r="AE51" s="163"/>
      <c r="AF51" s="163"/>
      <c r="AG51" s="163"/>
      <c r="AH51" s="164"/>
      <c r="AI51" s="227"/>
      <c r="AJ51" s="228"/>
      <c r="AK51" s="162"/>
      <c r="AL51" s="163"/>
      <c r="AM51" s="163"/>
      <c r="AN51" s="163"/>
      <c r="AO51" s="163"/>
      <c r="AP51" s="163"/>
      <c r="AQ51" s="164"/>
      <c r="AR51" s="211"/>
      <c r="AS51" s="212"/>
      <c r="AT51" s="212"/>
      <c r="AU51" s="212"/>
      <c r="AV51" s="212"/>
      <c r="AW51" s="212"/>
      <c r="AX51" s="213"/>
      <c r="AY51" s="211"/>
      <c r="AZ51" s="212"/>
      <c r="BA51" s="212"/>
      <c r="BB51" s="212"/>
      <c r="BC51" s="212"/>
      <c r="BD51" s="212"/>
      <c r="BE51" s="212"/>
      <c r="BF51" s="212"/>
      <c r="BG51" s="213"/>
      <c r="BH51" s="203"/>
      <c r="BI51" s="204"/>
    </row>
    <row r="52" spans="1:61" ht="6" customHeight="1" x14ac:dyDescent="0.15">
      <c r="A52" s="156" t="s">
        <v>194</v>
      </c>
      <c r="B52" s="158"/>
      <c r="C52" s="171" t="s">
        <v>210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  <c r="O52" s="156">
        <v>5</v>
      </c>
      <c r="P52" s="158"/>
      <c r="Q52" s="223"/>
      <c r="R52" s="224"/>
      <c r="S52" s="156" t="s">
        <v>230</v>
      </c>
      <c r="T52" s="157"/>
      <c r="U52" s="157"/>
      <c r="V52" s="157"/>
      <c r="W52" s="157"/>
      <c r="X52" s="157"/>
      <c r="Y52" s="158"/>
      <c r="Z52" s="205"/>
      <c r="AA52" s="206"/>
      <c r="AB52" s="206"/>
      <c r="AC52" s="206"/>
      <c r="AD52" s="206"/>
      <c r="AE52" s="206"/>
      <c r="AF52" s="206"/>
      <c r="AG52" s="206"/>
      <c r="AH52" s="207"/>
      <c r="AI52" s="205"/>
      <c r="AJ52" s="206"/>
      <c r="AK52" s="206"/>
      <c r="AL52" s="206"/>
      <c r="AM52" s="206"/>
      <c r="AN52" s="206"/>
      <c r="AO52" s="206"/>
      <c r="AP52" s="206"/>
      <c r="AQ52" s="207"/>
      <c r="AR52" s="205"/>
      <c r="AS52" s="206"/>
      <c r="AT52" s="206"/>
      <c r="AU52" s="206"/>
      <c r="AV52" s="206"/>
      <c r="AW52" s="206"/>
      <c r="AX52" s="207"/>
      <c r="AY52" s="205"/>
      <c r="AZ52" s="206"/>
      <c r="BA52" s="206"/>
      <c r="BB52" s="206"/>
      <c r="BC52" s="206"/>
      <c r="BD52" s="206"/>
      <c r="BE52" s="206"/>
      <c r="BF52" s="206"/>
      <c r="BG52" s="207"/>
      <c r="BH52" s="201" t="str">
        <f>IF(Q52="○",O52*1,IF(Z52="○",O52*3,IF(AI52="○",O52*5,IF(AR52="○",O52*10,IF(AY52="○",O52*15,"")))))</f>
        <v/>
      </c>
      <c r="BI52" s="202"/>
    </row>
    <row r="53" spans="1:61" ht="6" customHeight="1" x14ac:dyDescent="0.15">
      <c r="A53" s="159"/>
      <c r="B53" s="161"/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  <c r="O53" s="159"/>
      <c r="P53" s="161"/>
      <c r="Q53" s="225"/>
      <c r="R53" s="226"/>
      <c r="S53" s="159"/>
      <c r="T53" s="160"/>
      <c r="U53" s="160"/>
      <c r="V53" s="160"/>
      <c r="W53" s="160"/>
      <c r="X53" s="160"/>
      <c r="Y53" s="161"/>
      <c r="Z53" s="208"/>
      <c r="AA53" s="209"/>
      <c r="AB53" s="209"/>
      <c r="AC53" s="209"/>
      <c r="AD53" s="209"/>
      <c r="AE53" s="209"/>
      <c r="AF53" s="209"/>
      <c r="AG53" s="209"/>
      <c r="AH53" s="210"/>
      <c r="AI53" s="208"/>
      <c r="AJ53" s="209"/>
      <c r="AK53" s="209"/>
      <c r="AL53" s="209"/>
      <c r="AM53" s="209"/>
      <c r="AN53" s="209"/>
      <c r="AO53" s="209"/>
      <c r="AP53" s="209"/>
      <c r="AQ53" s="210"/>
      <c r="AR53" s="208"/>
      <c r="AS53" s="209"/>
      <c r="AT53" s="209"/>
      <c r="AU53" s="209"/>
      <c r="AV53" s="209"/>
      <c r="AW53" s="209"/>
      <c r="AX53" s="210"/>
      <c r="AY53" s="208"/>
      <c r="AZ53" s="209"/>
      <c r="BA53" s="209"/>
      <c r="BB53" s="209"/>
      <c r="BC53" s="209"/>
      <c r="BD53" s="209"/>
      <c r="BE53" s="209"/>
      <c r="BF53" s="209"/>
      <c r="BG53" s="210"/>
      <c r="BH53" s="203"/>
      <c r="BI53" s="204"/>
    </row>
    <row r="54" spans="1:61" ht="6" customHeight="1" x14ac:dyDescent="0.15">
      <c r="A54" s="162"/>
      <c r="B54" s="164"/>
      <c r="C54" s="177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9"/>
      <c r="O54" s="162"/>
      <c r="P54" s="164"/>
      <c r="Q54" s="227"/>
      <c r="R54" s="228"/>
      <c r="S54" s="162"/>
      <c r="T54" s="163"/>
      <c r="U54" s="163"/>
      <c r="V54" s="163"/>
      <c r="W54" s="163"/>
      <c r="X54" s="163"/>
      <c r="Y54" s="164"/>
      <c r="Z54" s="211"/>
      <c r="AA54" s="212"/>
      <c r="AB54" s="212"/>
      <c r="AC54" s="212"/>
      <c r="AD54" s="212"/>
      <c r="AE54" s="212"/>
      <c r="AF54" s="212"/>
      <c r="AG54" s="212"/>
      <c r="AH54" s="213"/>
      <c r="AI54" s="211"/>
      <c r="AJ54" s="212"/>
      <c r="AK54" s="212"/>
      <c r="AL54" s="212"/>
      <c r="AM54" s="212"/>
      <c r="AN54" s="212"/>
      <c r="AO54" s="212"/>
      <c r="AP54" s="212"/>
      <c r="AQ54" s="213"/>
      <c r="AR54" s="211"/>
      <c r="AS54" s="212"/>
      <c r="AT54" s="212"/>
      <c r="AU54" s="212"/>
      <c r="AV54" s="212"/>
      <c r="AW54" s="212"/>
      <c r="AX54" s="213"/>
      <c r="AY54" s="211"/>
      <c r="AZ54" s="212"/>
      <c r="BA54" s="212"/>
      <c r="BB54" s="212"/>
      <c r="BC54" s="212"/>
      <c r="BD54" s="212"/>
      <c r="BE54" s="212"/>
      <c r="BF54" s="212"/>
      <c r="BG54" s="213"/>
      <c r="BH54" s="203"/>
      <c r="BI54" s="204"/>
    </row>
    <row r="55" spans="1:61" ht="6" customHeight="1" x14ac:dyDescent="0.15">
      <c r="A55" s="156" t="s">
        <v>195</v>
      </c>
      <c r="B55" s="158"/>
      <c r="C55" s="171" t="s">
        <v>211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3"/>
      <c r="O55" s="156">
        <v>1</v>
      </c>
      <c r="P55" s="158"/>
      <c r="Q55" s="223"/>
      <c r="R55" s="224"/>
      <c r="S55" s="216" t="s">
        <v>231</v>
      </c>
      <c r="T55" s="157"/>
      <c r="U55" s="157"/>
      <c r="V55" s="157"/>
      <c r="W55" s="157"/>
      <c r="X55" s="157"/>
      <c r="Y55" s="158"/>
      <c r="Z55" s="223"/>
      <c r="AA55" s="224"/>
      <c r="AB55" s="216" t="s">
        <v>246</v>
      </c>
      <c r="AC55" s="157"/>
      <c r="AD55" s="157"/>
      <c r="AE55" s="157"/>
      <c r="AF55" s="157"/>
      <c r="AG55" s="157"/>
      <c r="AH55" s="158"/>
      <c r="AI55" s="223"/>
      <c r="AJ55" s="224"/>
      <c r="AK55" s="156" t="s">
        <v>259</v>
      </c>
      <c r="AL55" s="157"/>
      <c r="AM55" s="157"/>
      <c r="AN55" s="157"/>
      <c r="AO55" s="157"/>
      <c r="AP55" s="157"/>
      <c r="AQ55" s="158"/>
      <c r="AR55" s="205"/>
      <c r="AS55" s="206"/>
      <c r="AT55" s="206"/>
      <c r="AU55" s="206"/>
      <c r="AV55" s="206"/>
      <c r="AW55" s="206"/>
      <c r="AX55" s="207"/>
      <c r="AY55" s="205"/>
      <c r="AZ55" s="206"/>
      <c r="BA55" s="206"/>
      <c r="BB55" s="206"/>
      <c r="BC55" s="206"/>
      <c r="BD55" s="206"/>
      <c r="BE55" s="206"/>
      <c r="BF55" s="206"/>
      <c r="BG55" s="207"/>
      <c r="BH55" s="201" t="str">
        <f>IF(Q55="○",O55*1,IF(Z55="○",O55*3,IF(AI55="○",O55*5,IF(AI55="○",O55*10,IF(AY55="○",O55*15,"")))))</f>
        <v/>
      </c>
      <c r="BI55" s="202"/>
    </row>
    <row r="56" spans="1:61" ht="6" customHeight="1" x14ac:dyDescent="0.15">
      <c r="A56" s="159"/>
      <c r="B56" s="161"/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6"/>
      <c r="O56" s="159"/>
      <c r="P56" s="161"/>
      <c r="Q56" s="225"/>
      <c r="R56" s="226"/>
      <c r="S56" s="159"/>
      <c r="T56" s="160"/>
      <c r="U56" s="160"/>
      <c r="V56" s="160"/>
      <c r="W56" s="160"/>
      <c r="X56" s="160"/>
      <c r="Y56" s="161"/>
      <c r="Z56" s="225"/>
      <c r="AA56" s="226"/>
      <c r="AB56" s="159"/>
      <c r="AC56" s="160"/>
      <c r="AD56" s="160"/>
      <c r="AE56" s="160"/>
      <c r="AF56" s="160"/>
      <c r="AG56" s="160"/>
      <c r="AH56" s="161"/>
      <c r="AI56" s="225"/>
      <c r="AJ56" s="226"/>
      <c r="AK56" s="159"/>
      <c r="AL56" s="160"/>
      <c r="AM56" s="160"/>
      <c r="AN56" s="160"/>
      <c r="AO56" s="160"/>
      <c r="AP56" s="160"/>
      <c r="AQ56" s="161"/>
      <c r="AR56" s="208"/>
      <c r="AS56" s="209"/>
      <c r="AT56" s="209"/>
      <c r="AU56" s="209"/>
      <c r="AV56" s="209"/>
      <c r="AW56" s="209"/>
      <c r="AX56" s="210"/>
      <c r="AY56" s="208"/>
      <c r="AZ56" s="209"/>
      <c r="BA56" s="209"/>
      <c r="BB56" s="209"/>
      <c r="BC56" s="209"/>
      <c r="BD56" s="209"/>
      <c r="BE56" s="209"/>
      <c r="BF56" s="209"/>
      <c r="BG56" s="210"/>
      <c r="BH56" s="203"/>
      <c r="BI56" s="204"/>
    </row>
    <row r="57" spans="1:61" ht="6" customHeight="1" x14ac:dyDescent="0.15">
      <c r="A57" s="159"/>
      <c r="B57" s="161"/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6"/>
      <c r="O57" s="159"/>
      <c r="P57" s="161"/>
      <c r="Q57" s="225"/>
      <c r="R57" s="226"/>
      <c r="S57" s="159"/>
      <c r="T57" s="160"/>
      <c r="U57" s="160"/>
      <c r="V57" s="160"/>
      <c r="W57" s="160"/>
      <c r="X57" s="160"/>
      <c r="Y57" s="161"/>
      <c r="Z57" s="225"/>
      <c r="AA57" s="226"/>
      <c r="AB57" s="159"/>
      <c r="AC57" s="160"/>
      <c r="AD57" s="160"/>
      <c r="AE57" s="160"/>
      <c r="AF57" s="160"/>
      <c r="AG57" s="160"/>
      <c r="AH57" s="161"/>
      <c r="AI57" s="225"/>
      <c r="AJ57" s="226"/>
      <c r="AK57" s="159"/>
      <c r="AL57" s="160"/>
      <c r="AM57" s="160"/>
      <c r="AN57" s="160"/>
      <c r="AO57" s="160"/>
      <c r="AP57" s="160"/>
      <c r="AQ57" s="161"/>
      <c r="AR57" s="208"/>
      <c r="AS57" s="209"/>
      <c r="AT57" s="209"/>
      <c r="AU57" s="209"/>
      <c r="AV57" s="209"/>
      <c r="AW57" s="209"/>
      <c r="AX57" s="210"/>
      <c r="AY57" s="208"/>
      <c r="AZ57" s="209"/>
      <c r="BA57" s="209"/>
      <c r="BB57" s="209"/>
      <c r="BC57" s="209"/>
      <c r="BD57" s="209"/>
      <c r="BE57" s="209"/>
      <c r="BF57" s="209"/>
      <c r="BG57" s="210"/>
      <c r="BH57" s="203"/>
      <c r="BI57" s="204"/>
    </row>
    <row r="58" spans="1:61" ht="6" customHeight="1" x14ac:dyDescent="0.15">
      <c r="A58" s="162"/>
      <c r="B58" s="164"/>
      <c r="C58" s="177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9"/>
      <c r="O58" s="162"/>
      <c r="P58" s="164"/>
      <c r="Q58" s="227"/>
      <c r="R58" s="228"/>
      <c r="S58" s="162"/>
      <c r="T58" s="163"/>
      <c r="U58" s="163"/>
      <c r="V58" s="163"/>
      <c r="W58" s="163"/>
      <c r="X58" s="163"/>
      <c r="Y58" s="164"/>
      <c r="Z58" s="227"/>
      <c r="AA58" s="228"/>
      <c r="AB58" s="162"/>
      <c r="AC58" s="163"/>
      <c r="AD58" s="163"/>
      <c r="AE58" s="163"/>
      <c r="AF58" s="163"/>
      <c r="AG58" s="163"/>
      <c r="AH58" s="164"/>
      <c r="AI58" s="227"/>
      <c r="AJ58" s="228"/>
      <c r="AK58" s="162"/>
      <c r="AL58" s="163"/>
      <c r="AM58" s="163"/>
      <c r="AN58" s="163"/>
      <c r="AO58" s="163"/>
      <c r="AP58" s="163"/>
      <c r="AQ58" s="164"/>
      <c r="AR58" s="211"/>
      <c r="AS58" s="212"/>
      <c r="AT58" s="212"/>
      <c r="AU58" s="212"/>
      <c r="AV58" s="212"/>
      <c r="AW58" s="212"/>
      <c r="AX58" s="213"/>
      <c r="AY58" s="211"/>
      <c r="AZ58" s="212"/>
      <c r="BA58" s="212"/>
      <c r="BB58" s="212"/>
      <c r="BC58" s="212"/>
      <c r="BD58" s="212"/>
      <c r="BE58" s="212"/>
      <c r="BF58" s="212"/>
      <c r="BG58" s="213"/>
      <c r="BH58" s="214"/>
      <c r="BI58" s="215"/>
    </row>
    <row r="59" spans="1:61" ht="6" customHeight="1" x14ac:dyDescent="0.15">
      <c r="A59" s="156" t="s">
        <v>196</v>
      </c>
      <c r="B59" s="158"/>
      <c r="C59" s="258" t="s">
        <v>212</v>
      </c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9"/>
      <c r="O59" s="156">
        <v>1</v>
      </c>
      <c r="P59" s="158"/>
      <c r="Q59" s="223" t="s">
        <v>475</v>
      </c>
      <c r="R59" s="224"/>
      <c r="S59" s="156" t="s">
        <v>232</v>
      </c>
      <c r="T59" s="157"/>
      <c r="U59" s="157"/>
      <c r="V59" s="157"/>
      <c r="W59" s="157"/>
      <c r="X59" s="157"/>
      <c r="Y59" s="158"/>
      <c r="Z59" s="223" t="s">
        <v>475</v>
      </c>
      <c r="AA59" s="224"/>
      <c r="AB59" s="156" t="s">
        <v>247</v>
      </c>
      <c r="AC59" s="157"/>
      <c r="AD59" s="157"/>
      <c r="AE59" s="157"/>
      <c r="AF59" s="157"/>
      <c r="AG59" s="157"/>
      <c r="AH59" s="158"/>
      <c r="AI59" s="223"/>
      <c r="AJ59" s="224"/>
      <c r="AK59" s="156" t="s">
        <v>260</v>
      </c>
      <c r="AL59" s="157"/>
      <c r="AM59" s="157"/>
      <c r="AN59" s="157"/>
      <c r="AO59" s="157"/>
      <c r="AP59" s="157"/>
      <c r="AQ59" s="158"/>
      <c r="AR59" s="205"/>
      <c r="AS59" s="206"/>
      <c r="AT59" s="206"/>
      <c r="AU59" s="206"/>
      <c r="AV59" s="206"/>
      <c r="AW59" s="206"/>
      <c r="AX59" s="207"/>
      <c r="AY59" s="205"/>
      <c r="AZ59" s="206"/>
      <c r="BA59" s="206"/>
      <c r="BB59" s="206"/>
      <c r="BC59" s="206"/>
      <c r="BD59" s="206"/>
      <c r="BE59" s="206"/>
      <c r="BF59" s="206"/>
      <c r="BG59" s="207"/>
      <c r="BH59" s="201" t="str">
        <f>IF(Q59="○",O59*1,IF(Z59="○",O59*3,IF(AI59="○",O59*5,IF(AI59="○",O59*10,IF(AY59="○",O59*15,"")))))</f>
        <v/>
      </c>
      <c r="BI59" s="202"/>
    </row>
    <row r="60" spans="1:61" ht="6" customHeight="1" x14ac:dyDescent="0.15">
      <c r="A60" s="159"/>
      <c r="B60" s="161"/>
      <c r="C60" s="253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2"/>
      <c r="O60" s="159"/>
      <c r="P60" s="161"/>
      <c r="Q60" s="225"/>
      <c r="R60" s="226"/>
      <c r="S60" s="159"/>
      <c r="T60" s="160"/>
      <c r="U60" s="160"/>
      <c r="V60" s="160"/>
      <c r="W60" s="160"/>
      <c r="X60" s="160"/>
      <c r="Y60" s="161"/>
      <c r="Z60" s="225"/>
      <c r="AA60" s="226"/>
      <c r="AB60" s="159"/>
      <c r="AC60" s="160"/>
      <c r="AD60" s="160"/>
      <c r="AE60" s="160"/>
      <c r="AF60" s="160"/>
      <c r="AG60" s="160"/>
      <c r="AH60" s="161"/>
      <c r="AI60" s="225"/>
      <c r="AJ60" s="226"/>
      <c r="AK60" s="159"/>
      <c r="AL60" s="160"/>
      <c r="AM60" s="160"/>
      <c r="AN60" s="160"/>
      <c r="AO60" s="160"/>
      <c r="AP60" s="160"/>
      <c r="AQ60" s="161"/>
      <c r="AR60" s="208"/>
      <c r="AS60" s="209"/>
      <c r="AT60" s="209"/>
      <c r="AU60" s="209"/>
      <c r="AV60" s="209"/>
      <c r="AW60" s="209"/>
      <c r="AX60" s="210"/>
      <c r="AY60" s="208"/>
      <c r="AZ60" s="209"/>
      <c r="BA60" s="209"/>
      <c r="BB60" s="209"/>
      <c r="BC60" s="209"/>
      <c r="BD60" s="209"/>
      <c r="BE60" s="209"/>
      <c r="BF60" s="209"/>
      <c r="BG60" s="210"/>
      <c r="BH60" s="203"/>
      <c r="BI60" s="204"/>
    </row>
    <row r="61" spans="1:61" ht="6" customHeight="1" x14ac:dyDescent="0.15">
      <c r="A61" s="162"/>
      <c r="B61" s="164"/>
      <c r="C61" s="254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6"/>
      <c r="O61" s="162"/>
      <c r="P61" s="164"/>
      <c r="Q61" s="227"/>
      <c r="R61" s="228"/>
      <c r="S61" s="162"/>
      <c r="T61" s="163"/>
      <c r="U61" s="163"/>
      <c r="V61" s="163"/>
      <c r="W61" s="163"/>
      <c r="X61" s="163"/>
      <c r="Y61" s="164"/>
      <c r="Z61" s="227"/>
      <c r="AA61" s="228"/>
      <c r="AB61" s="162"/>
      <c r="AC61" s="163"/>
      <c r="AD61" s="163"/>
      <c r="AE61" s="163"/>
      <c r="AF61" s="163"/>
      <c r="AG61" s="163"/>
      <c r="AH61" s="164"/>
      <c r="AI61" s="227"/>
      <c r="AJ61" s="228"/>
      <c r="AK61" s="162"/>
      <c r="AL61" s="163"/>
      <c r="AM61" s="163"/>
      <c r="AN61" s="163"/>
      <c r="AO61" s="163"/>
      <c r="AP61" s="163"/>
      <c r="AQ61" s="164"/>
      <c r="AR61" s="211"/>
      <c r="AS61" s="212"/>
      <c r="AT61" s="212"/>
      <c r="AU61" s="212"/>
      <c r="AV61" s="212"/>
      <c r="AW61" s="212"/>
      <c r="AX61" s="213"/>
      <c r="AY61" s="211"/>
      <c r="AZ61" s="212"/>
      <c r="BA61" s="212"/>
      <c r="BB61" s="212"/>
      <c r="BC61" s="212"/>
      <c r="BD61" s="212"/>
      <c r="BE61" s="212"/>
      <c r="BF61" s="212"/>
      <c r="BG61" s="213"/>
      <c r="BH61" s="203"/>
      <c r="BI61" s="204"/>
    </row>
    <row r="62" spans="1:61" ht="6" customHeight="1" x14ac:dyDescent="0.15">
      <c r="A62" s="156" t="s">
        <v>197</v>
      </c>
      <c r="B62" s="158"/>
      <c r="C62" s="258" t="s">
        <v>213</v>
      </c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9"/>
      <c r="O62" s="156">
        <v>2</v>
      </c>
      <c r="P62" s="158"/>
      <c r="Q62" s="223" t="s">
        <v>476</v>
      </c>
      <c r="R62" s="224"/>
      <c r="S62" s="156" t="s">
        <v>233</v>
      </c>
      <c r="T62" s="157"/>
      <c r="U62" s="157"/>
      <c r="V62" s="157"/>
      <c r="W62" s="157"/>
      <c r="X62" s="157"/>
      <c r="Y62" s="158"/>
      <c r="Z62" s="223" t="s">
        <v>476</v>
      </c>
      <c r="AA62" s="224"/>
      <c r="AB62" s="156" t="s">
        <v>248</v>
      </c>
      <c r="AC62" s="157"/>
      <c r="AD62" s="157"/>
      <c r="AE62" s="157"/>
      <c r="AF62" s="157"/>
      <c r="AG62" s="157"/>
      <c r="AH62" s="158"/>
      <c r="AI62" s="223"/>
      <c r="AJ62" s="224"/>
      <c r="AK62" s="247" t="s">
        <v>261</v>
      </c>
      <c r="AL62" s="248"/>
      <c r="AM62" s="248"/>
      <c r="AN62" s="248"/>
      <c r="AO62" s="248"/>
      <c r="AP62" s="248"/>
      <c r="AQ62" s="249"/>
      <c r="AR62" s="195" t="s">
        <v>273</v>
      </c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7"/>
      <c r="BH62" s="201" t="str">
        <f>IF(Q62="○",O62*1,IF(Z62="○",O62*3,IF(AI62="○",O62*5,IF(AI62="○",O62*10,IF(AY62="○",O62*15,"")))))</f>
        <v/>
      </c>
      <c r="BI62" s="202"/>
    </row>
    <row r="63" spans="1:61" ht="6" customHeight="1" x14ac:dyDescent="0.15">
      <c r="A63" s="159"/>
      <c r="B63" s="161"/>
      <c r="C63" s="253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2"/>
      <c r="O63" s="159"/>
      <c r="P63" s="161"/>
      <c r="Q63" s="225"/>
      <c r="R63" s="226"/>
      <c r="S63" s="159"/>
      <c r="T63" s="160"/>
      <c r="U63" s="160"/>
      <c r="V63" s="160"/>
      <c r="W63" s="160"/>
      <c r="X63" s="160"/>
      <c r="Y63" s="161"/>
      <c r="Z63" s="225"/>
      <c r="AA63" s="226"/>
      <c r="AB63" s="159"/>
      <c r="AC63" s="160"/>
      <c r="AD63" s="160"/>
      <c r="AE63" s="160"/>
      <c r="AF63" s="160"/>
      <c r="AG63" s="160"/>
      <c r="AH63" s="161"/>
      <c r="AI63" s="225"/>
      <c r="AJ63" s="226"/>
      <c r="AK63" s="250"/>
      <c r="AL63" s="251"/>
      <c r="AM63" s="251"/>
      <c r="AN63" s="251"/>
      <c r="AO63" s="251"/>
      <c r="AP63" s="251"/>
      <c r="AQ63" s="252"/>
      <c r="AR63" s="198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200"/>
      <c r="BH63" s="203"/>
      <c r="BI63" s="204"/>
    </row>
    <row r="64" spans="1:61" ht="6" customHeight="1" x14ac:dyDescent="0.15">
      <c r="A64" s="159"/>
      <c r="B64" s="161"/>
      <c r="C64" s="253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2"/>
      <c r="O64" s="159"/>
      <c r="P64" s="161"/>
      <c r="Q64" s="225"/>
      <c r="R64" s="226"/>
      <c r="S64" s="159"/>
      <c r="T64" s="160"/>
      <c r="U64" s="160"/>
      <c r="V64" s="160"/>
      <c r="W64" s="160"/>
      <c r="X64" s="160"/>
      <c r="Y64" s="161"/>
      <c r="Z64" s="225"/>
      <c r="AA64" s="226"/>
      <c r="AB64" s="159"/>
      <c r="AC64" s="160"/>
      <c r="AD64" s="160"/>
      <c r="AE64" s="160"/>
      <c r="AF64" s="160"/>
      <c r="AG64" s="160"/>
      <c r="AH64" s="161"/>
      <c r="AI64" s="225"/>
      <c r="AJ64" s="226"/>
      <c r="AK64" s="250"/>
      <c r="AL64" s="251"/>
      <c r="AM64" s="251"/>
      <c r="AN64" s="251"/>
      <c r="AO64" s="251"/>
      <c r="AP64" s="251"/>
      <c r="AQ64" s="252"/>
      <c r="AR64" s="198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200"/>
      <c r="BH64" s="203"/>
      <c r="BI64" s="204"/>
    </row>
    <row r="65" spans="1:61" ht="6" customHeight="1" x14ac:dyDescent="0.15">
      <c r="A65" s="159"/>
      <c r="B65" s="161"/>
      <c r="C65" s="253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2"/>
      <c r="O65" s="159"/>
      <c r="P65" s="161"/>
      <c r="Q65" s="225"/>
      <c r="R65" s="226"/>
      <c r="S65" s="159"/>
      <c r="T65" s="160"/>
      <c r="U65" s="160"/>
      <c r="V65" s="160"/>
      <c r="W65" s="160"/>
      <c r="X65" s="160"/>
      <c r="Y65" s="161"/>
      <c r="Z65" s="225"/>
      <c r="AA65" s="226"/>
      <c r="AB65" s="159"/>
      <c r="AC65" s="160"/>
      <c r="AD65" s="160"/>
      <c r="AE65" s="160"/>
      <c r="AF65" s="160"/>
      <c r="AG65" s="160"/>
      <c r="AH65" s="161"/>
      <c r="AI65" s="225"/>
      <c r="AJ65" s="226"/>
      <c r="AK65" s="253"/>
      <c r="AL65" s="251"/>
      <c r="AM65" s="251"/>
      <c r="AN65" s="251"/>
      <c r="AO65" s="251"/>
      <c r="AP65" s="251"/>
      <c r="AQ65" s="252"/>
      <c r="AR65" s="198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200"/>
      <c r="BH65" s="214"/>
      <c r="BI65" s="215"/>
    </row>
    <row r="66" spans="1:61" ht="6" customHeight="1" x14ac:dyDescent="0.15">
      <c r="A66" s="159"/>
      <c r="B66" s="161"/>
      <c r="C66" s="253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2"/>
      <c r="O66" s="159"/>
      <c r="P66" s="161"/>
      <c r="Q66" s="225"/>
      <c r="R66" s="226"/>
      <c r="S66" s="159"/>
      <c r="T66" s="160"/>
      <c r="U66" s="160"/>
      <c r="V66" s="160"/>
      <c r="W66" s="160"/>
      <c r="X66" s="160"/>
      <c r="Y66" s="161"/>
      <c r="Z66" s="225"/>
      <c r="AA66" s="226"/>
      <c r="AB66" s="159"/>
      <c r="AC66" s="160"/>
      <c r="AD66" s="160"/>
      <c r="AE66" s="160"/>
      <c r="AF66" s="160"/>
      <c r="AG66" s="160"/>
      <c r="AH66" s="161"/>
      <c r="AI66" s="225"/>
      <c r="AJ66" s="226"/>
      <c r="AK66" s="253"/>
      <c r="AL66" s="251"/>
      <c r="AM66" s="251"/>
      <c r="AN66" s="251"/>
      <c r="AO66" s="251"/>
      <c r="AP66" s="251"/>
      <c r="AQ66" s="252"/>
      <c r="AR66" s="187" t="s">
        <v>277</v>
      </c>
      <c r="AS66" s="189"/>
      <c r="AT66" s="189"/>
      <c r="AU66" s="189"/>
      <c r="AV66" s="189"/>
      <c r="AW66" s="189"/>
      <c r="AX66" s="191" t="s">
        <v>278</v>
      </c>
      <c r="AY66" s="191"/>
      <c r="AZ66" s="191"/>
      <c r="BA66" s="191"/>
      <c r="BB66" s="191"/>
      <c r="BC66" s="191"/>
      <c r="BD66" s="191"/>
      <c r="BE66" s="191"/>
      <c r="BF66" s="191"/>
      <c r="BG66" s="192"/>
      <c r="BH66" s="203" t="str">
        <f>IF(AND(AS66&gt;=52,AS66&lt;=103),10,IF(AND(AS66&gt;=104,AS66&lt;=155),20,IF(AND(AS66&gt;=156,AS66&lt;=207),30,IF(AND(AS66&gt;=208,AS66&lt;=259),40,""))))</f>
        <v/>
      </c>
      <c r="BI66" s="204"/>
    </row>
    <row r="67" spans="1:61" ht="6" customHeight="1" x14ac:dyDescent="0.15">
      <c r="A67" s="162"/>
      <c r="B67" s="164"/>
      <c r="C67" s="254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6"/>
      <c r="O67" s="162"/>
      <c r="P67" s="164"/>
      <c r="Q67" s="227"/>
      <c r="R67" s="228"/>
      <c r="S67" s="162"/>
      <c r="T67" s="163"/>
      <c r="U67" s="163"/>
      <c r="V67" s="163"/>
      <c r="W67" s="163"/>
      <c r="X67" s="163"/>
      <c r="Y67" s="164"/>
      <c r="Z67" s="227"/>
      <c r="AA67" s="228"/>
      <c r="AB67" s="162"/>
      <c r="AC67" s="163"/>
      <c r="AD67" s="163"/>
      <c r="AE67" s="163"/>
      <c r="AF67" s="163"/>
      <c r="AG67" s="163"/>
      <c r="AH67" s="164"/>
      <c r="AI67" s="227"/>
      <c r="AJ67" s="228"/>
      <c r="AK67" s="254"/>
      <c r="AL67" s="255"/>
      <c r="AM67" s="255"/>
      <c r="AN67" s="255"/>
      <c r="AO67" s="255"/>
      <c r="AP67" s="255"/>
      <c r="AQ67" s="256"/>
      <c r="AR67" s="188"/>
      <c r="AS67" s="190"/>
      <c r="AT67" s="190"/>
      <c r="AU67" s="190"/>
      <c r="AV67" s="190"/>
      <c r="AW67" s="190"/>
      <c r="AX67" s="193"/>
      <c r="AY67" s="193"/>
      <c r="AZ67" s="193"/>
      <c r="BA67" s="193"/>
      <c r="BB67" s="193"/>
      <c r="BC67" s="193"/>
      <c r="BD67" s="193"/>
      <c r="BE67" s="193"/>
      <c r="BF67" s="193"/>
      <c r="BG67" s="194"/>
      <c r="BH67" s="214"/>
      <c r="BI67" s="215"/>
    </row>
    <row r="68" spans="1:61" ht="6" customHeight="1" x14ac:dyDescent="0.15">
      <c r="A68" s="156" t="s">
        <v>198</v>
      </c>
      <c r="B68" s="158"/>
      <c r="C68" s="171" t="s">
        <v>214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3"/>
      <c r="O68" s="156">
        <v>1</v>
      </c>
      <c r="P68" s="158"/>
      <c r="Q68" s="223" t="s">
        <v>476</v>
      </c>
      <c r="R68" s="224"/>
      <c r="S68" s="156" t="s">
        <v>234</v>
      </c>
      <c r="T68" s="157"/>
      <c r="U68" s="157"/>
      <c r="V68" s="157"/>
      <c r="W68" s="157"/>
      <c r="X68" s="157"/>
      <c r="Y68" s="158"/>
      <c r="Z68" s="223" t="s">
        <v>476</v>
      </c>
      <c r="AA68" s="224"/>
      <c r="AB68" s="238" t="s">
        <v>249</v>
      </c>
      <c r="AC68" s="239"/>
      <c r="AD68" s="239"/>
      <c r="AE68" s="239"/>
      <c r="AF68" s="239"/>
      <c r="AG68" s="239"/>
      <c r="AH68" s="240"/>
      <c r="AI68" s="223"/>
      <c r="AJ68" s="224"/>
      <c r="AK68" s="156" t="s">
        <v>262</v>
      </c>
      <c r="AL68" s="157"/>
      <c r="AM68" s="157"/>
      <c r="AN68" s="157"/>
      <c r="AO68" s="157"/>
      <c r="AP68" s="157"/>
      <c r="AQ68" s="158"/>
      <c r="AR68" s="205"/>
      <c r="AS68" s="206"/>
      <c r="AT68" s="206"/>
      <c r="AU68" s="206"/>
      <c r="AV68" s="206"/>
      <c r="AW68" s="206"/>
      <c r="AX68" s="207"/>
      <c r="AY68" s="205"/>
      <c r="AZ68" s="206"/>
      <c r="BA68" s="206"/>
      <c r="BB68" s="206"/>
      <c r="BC68" s="206"/>
      <c r="BD68" s="206"/>
      <c r="BE68" s="206"/>
      <c r="BF68" s="206"/>
      <c r="BG68" s="207"/>
      <c r="BH68" s="201" t="str">
        <f t="shared" ref="BH68" si="0">IF(Q68="○",O68*1,IF(Z68="○",O68*3,IF(AI68="○",O68*5,IF(AI68="○",O68*10,IF(AY68="○",O68*15,"")))))</f>
        <v/>
      </c>
      <c r="BI68" s="202"/>
    </row>
    <row r="69" spans="1:61" ht="6" customHeight="1" x14ac:dyDescent="0.15">
      <c r="A69" s="159"/>
      <c r="B69" s="161"/>
      <c r="C69" s="174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6"/>
      <c r="O69" s="159"/>
      <c r="P69" s="161"/>
      <c r="Q69" s="225"/>
      <c r="R69" s="226"/>
      <c r="S69" s="159"/>
      <c r="T69" s="160"/>
      <c r="U69" s="160"/>
      <c r="V69" s="160"/>
      <c r="W69" s="160"/>
      <c r="X69" s="160"/>
      <c r="Y69" s="161"/>
      <c r="Z69" s="225"/>
      <c r="AA69" s="226"/>
      <c r="AB69" s="241"/>
      <c r="AC69" s="242"/>
      <c r="AD69" s="242"/>
      <c r="AE69" s="242"/>
      <c r="AF69" s="242"/>
      <c r="AG69" s="242"/>
      <c r="AH69" s="243"/>
      <c r="AI69" s="225"/>
      <c r="AJ69" s="226"/>
      <c r="AK69" s="159"/>
      <c r="AL69" s="160"/>
      <c r="AM69" s="160"/>
      <c r="AN69" s="160"/>
      <c r="AO69" s="160"/>
      <c r="AP69" s="160"/>
      <c r="AQ69" s="161"/>
      <c r="AR69" s="208"/>
      <c r="AS69" s="209"/>
      <c r="AT69" s="209"/>
      <c r="AU69" s="209"/>
      <c r="AV69" s="209"/>
      <c r="AW69" s="209"/>
      <c r="AX69" s="210"/>
      <c r="AY69" s="208"/>
      <c r="AZ69" s="209"/>
      <c r="BA69" s="209"/>
      <c r="BB69" s="209"/>
      <c r="BC69" s="209"/>
      <c r="BD69" s="209"/>
      <c r="BE69" s="209"/>
      <c r="BF69" s="209"/>
      <c r="BG69" s="210"/>
      <c r="BH69" s="203"/>
      <c r="BI69" s="204"/>
    </row>
    <row r="70" spans="1:61" ht="6" customHeight="1" x14ac:dyDescent="0.15">
      <c r="A70" s="159"/>
      <c r="B70" s="161"/>
      <c r="C70" s="174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6"/>
      <c r="O70" s="159"/>
      <c r="P70" s="161"/>
      <c r="Q70" s="225"/>
      <c r="R70" s="226"/>
      <c r="S70" s="159"/>
      <c r="T70" s="160"/>
      <c r="U70" s="160"/>
      <c r="V70" s="160"/>
      <c r="W70" s="160"/>
      <c r="X70" s="160"/>
      <c r="Y70" s="161"/>
      <c r="Z70" s="225"/>
      <c r="AA70" s="226"/>
      <c r="AB70" s="241"/>
      <c r="AC70" s="242"/>
      <c r="AD70" s="242"/>
      <c r="AE70" s="242"/>
      <c r="AF70" s="242"/>
      <c r="AG70" s="242"/>
      <c r="AH70" s="243"/>
      <c r="AI70" s="225"/>
      <c r="AJ70" s="226"/>
      <c r="AK70" s="159"/>
      <c r="AL70" s="160"/>
      <c r="AM70" s="160"/>
      <c r="AN70" s="160"/>
      <c r="AO70" s="160"/>
      <c r="AP70" s="160"/>
      <c r="AQ70" s="161"/>
      <c r="AR70" s="208"/>
      <c r="AS70" s="209"/>
      <c r="AT70" s="209"/>
      <c r="AU70" s="209"/>
      <c r="AV70" s="209"/>
      <c r="AW70" s="209"/>
      <c r="AX70" s="210"/>
      <c r="AY70" s="208"/>
      <c r="AZ70" s="209"/>
      <c r="BA70" s="209"/>
      <c r="BB70" s="209"/>
      <c r="BC70" s="209"/>
      <c r="BD70" s="209"/>
      <c r="BE70" s="209"/>
      <c r="BF70" s="209"/>
      <c r="BG70" s="210"/>
      <c r="BH70" s="203"/>
      <c r="BI70" s="204"/>
    </row>
    <row r="71" spans="1:61" ht="6" customHeight="1" x14ac:dyDescent="0.15">
      <c r="A71" s="159"/>
      <c r="B71" s="161"/>
      <c r="C71" s="174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6"/>
      <c r="O71" s="159"/>
      <c r="P71" s="161"/>
      <c r="Q71" s="225"/>
      <c r="R71" s="226"/>
      <c r="S71" s="159"/>
      <c r="T71" s="160"/>
      <c r="U71" s="160"/>
      <c r="V71" s="160"/>
      <c r="W71" s="160"/>
      <c r="X71" s="160"/>
      <c r="Y71" s="161"/>
      <c r="Z71" s="225"/>
      <c r="AA71" s="226"/>
      <c r="AB71" s="241"/>
      <c r="AC71" s="242"/>
      <c r="AD71" s="242"/>
      <c r="AE71" s="242"/>
      <c r="AF71" s="242"/>
      <c r="AG71" s="242"/>
      <c r="AH71" s="243"/>
      <c r="AI71" s="225"/>
      <c r="AJ71" s="226"/>
      <c r="AK71" s="159"/>
      <c r="AL71" s="160"/>
      <c r="AM71" s="160"/>
      <c r="AN71" s="160"/>
      <c r="AO71" s="160"/>
      <c r="AP71" s="160"/>
      <c r="AQ71" s="161"/>
      <c r="AR71" s="208"/>
      <c r="AS71" s="209"/>
      <c r="AT71" s="209"/>
      <c r="AU71" s="209"/>
      <c r="AV71" s="209"/>
      <c r="AW71" s="209"/>
      <c r="AX71" s="210"/>
      <c r="AY71" s="208"/>
      <c r="AZ71" s="209"/>
      <c r="BA71" s="209"/>
      <c r="BB71" s="209"/>
      <c r="BC71" s="209"/>
      <c r="BD71" s="209"/>
      <c r="BE71" s="209"/>
      <c r="BF71" s="209"/>
      <c r="BG71" s="210"/>
      <c r="BH71" s="203"/>
      <c r="BI71" s="204"/>
    </row>
    <row r="72" spans="1:61" ht="6" customHeight="1" x14ac:dyDescent="0.15">
      <c r="A72" s="159"/>
      <c r="B72" s="161"/>
      <c r="C72" s="174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6"/>
      <c r="O72" s="159"/>
      <c r="P72" s="161"/>
      <c r="Q72" s="225"/>
      <c r="R72" s="226"/>
      <c r="S72" s="159"/>
      <c r="T72" s="160"/>
      <c r="U72" s="160"/>
      <c r="V72" s="160"/>
      <c r="W72" s="160"/>
      <c r="X72" s="160"/>
      <c r="Y72" s="161"/>
      <c r="Z72" s="225"/>
      <c r="AA72" s="226"/>
      <c r="AB72" s="241"/>
      <c r="AC72" s="242"/>
      <c r="AD72" s="242"/>
      <c r="AE72" s="242"/>
      <c r="AF72" s="242"/>
      <c r="AG72" s="242"/>
      <c r="AH72" s="243"/>
      <c r="AI72" s="225"/>
      <c r="AJ72" s="226"/>
      <c r="AK72" s="159"/>
      <c r="AL72" s="160"/>
      <c r="AM72" s="160"/>
      <c r="AN72" s="160"/>
      <c r="AO72" s="160"/>
      <c r="AP72" s="160"/>
      <c r="AQ72" s="161"/>
      <c r="AR72" s="208"/>
      <c r="AS72" s="209"/>
      <c r="AT72" s="209"/>
      <c r="AU72" s="209"/>
      <c r="AV72" s="209"/>
      <c r="AW72" s="209"/>
      <c r="AX72" s="210"/>
      <c r="AY72" s="208"/>
      <c r="AZ72" s="209"/>
      <c r="BA72" s="209"/>
      <c r="BB72" s="209"/>
      <c r="BC72" s="209"/>
      <c r="BD72" s="209"/>
      <c r="BE72" s="209"/>
      <c r="BF72" s="209"/>
      <c r="BG72" s="210"/>
      <c r="BH72" s="203"/>
      <c r="BI72" s="204"/>
    </row>
    <row r="73" spans="1:61" ht="6" customHeight="1" x14ac:dyDescent="0.15">
      <c r="A73" s="162"/>
      <c r="B73" s="164"/>
      <c r="C73" s="177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9"/>
      <c r="O73" s="162"/>
      <c r="P73" s="164"/>
      <c r="Q73" s="227"/>
      <c r="R73" s="228"/>
      <c r="S73" s="162"/>
      <c r="T73" s="163"/>
      <c r="U73" s="163"/>
      <c r="V73" s="163"/>
      <c r="W73" s="163"/>
      <c r="X73" s="163"/>
      <c r="Y73" s="164"/>
      <c r="Z73" s="227"/>
      <c r="AA73" s="228"/>
      <c r="AB73" s="244"/>
      <c r="AC73" s="245"/>
      <c r="AD73" s="245"/>
      <c r="AE73" s="245"/>
      <c r="AF73" s="245"/>
      <c r="AG73" s="245"/>
      <c r="AH73" s="246"/>
      <c r="AI73" s="227"/>
      <c r="AJ73" s="228"/>
      <c r="AK73" s="162"/>
      <c r="AL73" s="163"/>
      <c r="AM73" s="163"/>
      <c r="AN73" s="163"/>
      <c r="AO73" s="163"/>
      <c r="AP73" s="163"/>
      <c r="AQ73" s="164"/>
      <c r="AR73" s="211"/>
      <c r="AS73" s="212"/>
      <c r="AT73" s="212"/>
      <c r="AU73" s="212"/>
      <c r="AV73" s="212"/>
      <c r="AW73" s="212"/>
      <c r="AX73" s="213"/>
      <c r="AY73" s="211"/>
      <c r="AZ73" s="212"/>
      <c r="BA73" s="212"/>
      <c r="BB73" s="212"/>
      <c r="BC73" s="212"/>
      <c r="BD73" s="212"/>
      <c r="BE73" s="212"/>
      <c r="BF73" s="212"/>
      <c r="BG73" s="213"/>
      <c r="BH73" s="214"/>
      <c r="BI73" s="215"/>
    </row>
    <row r="74" spans="1:61" ht="6" customHeight="1" x14ac:dyDescent="0.15">
      <c r="A74" s="156" t="s">
        <v>202</v>
      </c>
      <c r="B74" s="158"/>
      <c r="C74" s="257" t="s">
        <v>215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3"/>
      <c r="O74" s="156">
        <v>1</v>
      </c>
      <c r="P74" s="158"/>
      <c r="Q74" s="223"/>
      <c r="R74" s="224"/>
      <c r="S74" s="156" t="s">
        <v>235</v>
      </c>
      <c r="T74" s="157"/>
      <c r="U74" s="157"/>
      <c r="V74" s="157"/>
      <c r="W74" s="157"/>
      <c r="X74" s="157"/>
      <c r="Y74" s="158"/>
      <c r="Z74" s="223"/>
      <c r="AA74" s="224"/>
      <c r="AB74" s="156" t="s">
        <v>250</v>
      </c>
      <c r="AC74" s="157"/>
      <c r="AD74" s="157"/>
      <c r="AE74" s="157"/>
      <c r="AF74" s="157"/>
      <c r="AG74" s="157"/>
      <c r="AH74" s="158"/>
      <c r="AI74" s="223"/>
      <c r="AJ74" s="224"/>
      <c r="AK74" s="156" t="s">
        <v>263</v>
      </c>
      <c r="AL74" s="157"/>
      <c r="AM74" s="157"/>
      <c r="AN74" s="157"/>
      <c r="AO74" s="157"/>
      <c r="AP74" s="157"/>
      <c r="AQ74" s="158"/>
      <c r="AR74" s="205"/>
      <c r="AS74" s="206"/>
      <c r="AT74" s="206"/>
      <c r="AU74" s="206"/>
      <c r="AV74" s="206"/>
      <c r="AW74" s="206"/>
      <c r="AX74" s="207"/>
      <c r="AY74" s="205"/>
      <c r="AZ74" s="206"/>
      <c r="BA74" s="206"/>
      <c r="BB74" s="206"/>
      <c r="BC74" s="206"/>
      <c r="BD74" s="206"/>
      <c r="BE74" s="206"/>
      <c r="BF74" s="206"/>
      <c r="BG74" s="207"/>
      <c r="BH74" s="201" t="str">
        <f t="shared" ref="BH74" si="1">IF(Q74="○",O74*1,IF(Z74="○",O74*3,IF(AI74="○",O74*5,IF(AI74="○",O74*10,IF(AY74="○",O74*15,"")))))</f>
        <v/>
      </c>
      <c r="BI74" s="202"/>
    </row>
    <row r="75" spans="1:61" ht="6" customHeight="1" x14ac:dyDescent="0.15">
      <c r="A75" s="159"/>
      <c r="B75" s="161"/>
      <c r="C75" s="174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6"/>
      <c r="O75" s="159"/>
      <c r="P75" s="161"/>
      <c r="Q75" s="225"/>
      <c r="R75" s="226"/>
      <c r="S75" s="159"/>
      <c r="T75" s="160"/>
      <c r="U75" s="160"/>
      <c r="V75" s="160"/>
      <c r="W75" s="160"/>
      <c r="X75" s="160"/>
      <c r="Y75" s="161"/>
      <c r="Z75" s="225"/>
      <c r="AA75" s="226"/>
      <c r="AB75" s="159"/>
      <c r="AC75" s="160"/>
      <c r="AD75" s="160"/>
      <c r="AE75" s="160"/>
      <c r="AF75" s="160"/>
      <c r="AG75" s="160"/>
      <c r="AH75" s="161"/>
      <c r="AI75" s="225"/>
      <c r="AJ75" s="226"/>
      <c r="AK75" s="159"/>
      <c r="AL75" s="160"/>
      <c r="AM75" s="160"/>
      <c r="AN75" s="160"/>
      <c r="AO75" s="160"/>
      <c r="AP75" s="160"/>
      <c r="AQ75" s="161"/>
      <c r="AR75" s="208"/>
      <c r="AS75" s="209"/>
      <c r="AT75" s="209"/>
      <c r="AU75" s="209"/>
      <c r="AV75" s="209"/>
      <c r="AW75" s="209"/>
      <c r="AX75" s="210"/>
      <c r="AY75" s="208"/>
      <c r="AZ75" s="209"/>
      <c r="BA75" s="209"/>
      <c r="BB75" s="209"/>
      <c r="BC75" s="209"/>
      <c r="BD75" s="209"/>
      <c r="BE75" s="209"/>
      <c r="BF75" s="209"/>
      <c r="BG75" s="210"/>
      <c r="BH75" s="203"/>
      <c r="BI75" s="204"/>
    </row>
    <row r="76" spans="1:61" ht="6" customHeight="1" x14ac:dyDescent="0.15">
      <c r="A76" s="159"/>
      <c r="B76" s="161"/>
      <c r="C76" s="174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6"/>
      <c r="O76" s="159"/>
      <c r="P76" s="161"/>
      <c r="Q76" s="225"/>
      <c r="R76" s="226"/>
      <c r="S76" s="159"/>
      <c r="T76" s="160"/>
      <c r="U76" s="160"/>
      <c r="V76" s="160"/>
      <c r="W76" s="160"/>
      <c r="X76" s="160"/>
      <c r="Y76" s="161"/>
      <c r="Z76" s="225"/>
      <c r="AA76" s="226"/>
      <c r="AB76" s="159"/>
      <c r="AC76" s="160"/>
      <c r="AD76" s="160"/>
      <c r="AE76" s="160"/>
      <c r="AF76" s="160"/>
      <c r="AG76" s="160"/>
      <c r="AH76" s="161"/>
      <c r="AI76" s="225"/>
      <c r="AJ76" s="226"/>
      <c r="AK76" s="159"/>
      <c r="AL76" s="160"/>
      <c r="AM76" s="160"/>
      <c r="AN76" s="160"/>
      <c r="AO76" s="160"/>
      <c r="AP76" s="160"/>
      <c r="AQ76" s="161"/>
      <c r="AR76" s="208"/>
      <c r="AS76" s="209"/>
      <c r="AT76" s="209"/>
      <c r="AU76" s="209"/>
      <c r="AV76" s="209"/>
      <c r="AW76" s="209"/>
      <c r="AX76" s="210"/>
      <c r="AY76" s="208"/>
      <c r="AZ76" s="209"/>
      <c r="BA76" s="209"/>
      <c r="BB76" s="209"/>
      <c r="BC76" s="209"/>
      <c r="BD76" s="209"/>
      <c r="BE76" s="209"/>
      <c r="BF76" s="209"/>
      <c r="BG76" s="210"/>
      <c r="BH76" s="203"/>
      <c r="BI76" s="204"/>
    </row>
    <row r="77" spans="1:61" ht="6" customHeight="1" x14ac:dyDescent="0.15">
      <c r="A77" s="162"/>
      <c r="B77" s="164"/>
      <c r="C77" s="177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9"/>
      <c r="O77" s="162"/>
      <c r="P77" s="164"/>
      <c r="Q77" s="227"/>
      <c r="R77" s="228"/>
      <c r="S77" s="162"/>
      <c r="T77" s="163"/>
      <c r="U77" s="163"/>
      <c r="V77" s="163"/>
      <c r="W77" s="163"/>
      <c r="X77" s="163"/>
      <c r="Y77" s="164"/>
      <c r="Z77" s="227"/>
      <c r="AA77" s="228"/>
      <c r="AB77" s="162"/>
      <c r="AC77" s="163"/>
      <c r="AD77" s="163"/>
      <c r="AE77" s="163"/>
      <c r="AF77" s="163"/>
      <c r="AG77" s="163"/>
      <c r="AH77" s="164"/>
      <c r="AI77" s="227"/>
      <c r="AJ77" s="228"/>
      <c r="AK77" s="162"/>
      <c r="AL77" s="163"/>
      <c r="AM77" s="163"/>
      <c r="AN77" s="163"/>
      <c r="AO77" s="163"/>
      <c r="AP77" s="163"/>
      <c r="AQ77" s="164"/>
      <c r="AR77" s="211"/>
      <c r="AS77" s="212"/>
      <c r="AT77" s="212"/>
      <c r="AU77" s="212"/>
      <c r="AV77" s="212"/>
      <c r="AW77" s="212"/>
      <c r="AX77" s="213"/>
      <c r="AY77" s="211"/>
      <c r="AZ77" s="212"/>
      <c r="BA77" s="212"/>
      <c r="BB77" s="212"/>
      <c r="BC77" s="212"/>
      <c r="BD77" s="212"/>
      <c r="BE77" s="212"/>
      <c r="BF77" s="212"/>
      <c r="BG77" s="213"/>
      <c r="BH77" s="203"/>
      <c r="BI77" s="204"/>
    </row>
    <row r="78" spans="1:61" ht="6" customHeight="1" x14ac:dyDescent="0.15">
      <c r="A78" s="156" t="s">
        <v>199</v>
      </c>
      <c r="B78" s="158"/>
      <c r="C78" s="258" t="s">
        <v>216</v>
      </c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9"/>
      <c r="O78" s="156">
        <v>3</v>
      </c>
      <c r="P78" s="158"/>
      <c r="Q78" s="223" t="s">
        <v>475</v>
      </c>
      <c r="R78" s="224"/>
      <c r="S78" s="156" t="s">
        <v>236</v>
      </c>
      <c r="T78" s="157"/>
      <c r="U78" s="157"/>
      <c r="V78" s="157"/>
      <c r="W78" s="157"/>
      <c r="X78" s="157"/>
      <c r="Y78" s="158"/>
      <c r="Z78" s="223"/>
      <c r="AA78" s="224"/>
      <c r="AB78" s="156" t="s">
        <v>251</v>
      </c>
      <c r="AC78" s="157"/>
      <c r="AD78" s="157"/>
      <c r="AE78" s="157"/>
      <c r="AF78" s="157"/>
      <c r="AG78" s="157"/>
      <c r="AH78" s="158"/>
      <c r="AI78" s="223" t="s">
        <v>475</v>
      </c>
      <c r="AJ78" s="224"/>
      <c r="AK78" s="156" t="s">
        <v>264</v>
      </c>
      <c r="AL78" s="157"/>
      <c r="AM78" s="157"/>
      <c r="AN78" s="157"/>
      <c r="AO78" s="157"/>
      <c r="AP78" s="157"/>
      <c r="AQ78" s="158"/>
      <c r="AR78" s="223" t="s">
        <v>475</v>
      </c>
      <c r="AS78" s="224"/>
      <c r="AT78" s="157" t="s">
        <v>274</v>
      </c>
      <c r="AU78" s="157"/>
      <c r="AV78" s="157"/>
      <c r="AW78" s="157"/>
      <c r="AX78" s="158"/>
      <c r="AY78" s="223"/>
      <c r="AZ78" s="224"/>
      <c r="BA78" s="156" t="s">
        <v>275</v>
      </c>
      <c r="BB78" s="157"/>
      <c r="BC78" s="157"/>
      <c r="BD78" s="157"/>
      <c r="BE78" s="157"/>
      <c r="BF78" s="157"/>
      <c r="BG78" s="158"/>
      <c r="BH78" s="201" t="str">
        <f>IF(Q78="○",O78*1,IF(Z78="○",O78*3,IF(AI78="○",O78*5,IF(AR78="○",O78*10,IF(AY78="○",O78*15,"")))))</f>
        <v/>
      </c>
      <c r="BI78" s="202"/>
    </row>
    <row r="79" spans="1:61" ht="6" customHeight="1" x14ac:dyDescent="0.15">
      <c r="A79" s="159"/>
      <c r="B79" s="161"/>
      <c r="C79" s="253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2"/>
      <c r="O79" s="159"/>
      <c r="P79" s="161"/>
      <c r="Q79" s="225"/>
      <c r="R79" s="226"/>
      <c r="S79" s="159"/>
      <c r="T79" s="160"/>
      <c r="U79" s="160"/>
      <c r="V79" s="160"/>
      <c r="W79" s="160"/>
      <c r="X79" s="160"/>
      <c r="Y79" s="161"/>
      <c r="Z79" s="225"/>
      <c r="AA79" s="226"/>
      <c r="AB79" s="159"/>
      <c r="AC79" s="160"/>
      <c r="AD79" s="160"/>
      <c r="AE79" s="160"/>
      <c r="AF79" s="160"/>
      <c r="AG79" s="160"/>
      <c r="AH79" s="161"/>
      <c r="AI79" s="225"/>
      <c r="AJ79" s="226"/>
      <c r="AK79" s="159"/>
      <c r="AL79" s="160"/>
      <c r="AM79" s="160"/>
      <c r="AN79" s="160"/>
      <c r="AO79" s="160"/>
      <c r="AP79" s="160"/>
      <c r="AQ79" s="161"/>
      <c r="AR79" s="225"/>
      <c r="AS79" s="226"/>
      <c r="AT79" s="160"/>
      <c r="AU79" s="160"/>
      <c r="AV79" s="160"/>
      <c r="AW79" s="160"/>
      <c r="AX79" s="161"/>
      <c r="AY79" s="225"/>
      <c r="AZ79" s="226"/>
      <c r="BA79" s="159"/>
      <c r="BB79" s="160"/>
      <c r="BC79" s="160"/>
      <c r="BD79" s="160"/>
      <c r="BE79" s="160"/>
      <c r="BF79" s="160"/>
      <c r="BG79" s="161"/>
      <c r="BH79" s="203"/>
      <c r="BI79" s="204"/>
    </row>
    <row r="80" spans="1:61" ht="6" customHeight="1" x14ac:dyDescent="0.15">
      <c r="A80" s="162"/>
      <c r="B80" s="164"/>
      <c r="C80" s="254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6"/>
      <c r="O80" s="162"/>
      <c r="P80" s="164"/>
      <c r="Q80" s="227"/>
      <c r="R80" s="228"/>
      <c r="S80" s="162"/>
      <c r="T80" s="163"/>
      <c r="U80" s="163"/>
      <c r="V80" s="163"/>
      <c r="W80" s="163"/>
      <c r="X80" s="163"/>
      <c r="Y80" s="164"/>
      <c r="Z80" s="227"/>
      <c r="AA80" s="228"/>
      <c r="AB80" s="162"/>
      <c r="AC80" s="163"/>
      <c r="AD80" s="163"/>
      <c r="AE80" s="163"/>
      <c r="AF80" s="163"/>
      <c r="AG80" s="163"/>
      <c r="AH80" s="164"/>
      <c r="AI80" s="227"/>
      <c r="AJ80" s="228"/>
      <c r="AK80" s="162"/>
      <c r="AL80" s="163"/>
      <c r="AM80" s="163"/>
      <c r="AN80" s="163"/>
      <c r="AO80" s="163"/>
      <c r="AP80" s="163"/>
      <c r="AQ80" s="164"/>
      <c r="AR80" s="227"/>
      <c r="AS80" s="228"/>
      <c r="AT80" s="163"/>
      <c r="AU80" s="163"/>
      <c r="AV80" s="163"/>
      <c r="AW80" s="163"/>
      <c r="AX80" s="164"/>
      <c r="AY80" s="227"/>
      <c r="AZ80" s="228"/>
      <c r="BA80" s="162"/>
      <c r="BB80" s="163"/>
      <c r="BC80" s="163"/>
      <c r="BD80" s="163"/>
      <c r="BE80" s="163"/>
      <c r="BF80" s="163"/>
      <c r="BG80" s="164"/>
      <c r="BH80" s="203"/>
      <c r="BI80" s="204"/>
    </row>
    <row r="81" spans="1:61" ht="6" customHeight="1" x14ac:dyDescent="0.15">
      <c r="A81" s="156" t="s">
        <v>200</v>
      </c>
      <c r="B81" s="158"/>
      <c r="C81" s="258" t="s">
        <v>217</v>
      </c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9"/>
      <c r="O81" s="156">
        <v>1</v>
      </c>
      <c r="P81" s="158"/>
      <c r="Q81" s="223" t="s">
        <v>475</v>
      </c>
      <c r="R81" s="224"/>
      <c r="S81" s="156" t="s">
        <v>237</v>
      </c>
      <c r="T81" s="157"/>
      <c r="U81" s="157"/>
      <c r="V81" s="157"/>
      <c r="W81" s="157"/>
      <c r="X81" s="157"/>
      <c r="Y81" s="158"/>
      <c r="Z81" s="223"/>
      <c r="AA81" s="224"/>
      <c r="AB81" s="156" t="s">
        <v>252</v>
      </c>
      <c r="AC81" s="157"/>
      <c r="AD81" s="157"/>
      <c r="AE81" s="157"/>
      <c r="AF81" s="157"/>
      <c r="AG81" s="157"/>
      <c r="AH81" s="158"/>
      <c r="AI81" s="223"/>
      <c r="AJ81" s="224"/>
      <c r="AK81" s="156" t="s">
        <v>265</v>
      </c>
      <c r="AL81" s="157"/>
      <c r="AM81" s="157"/>
      <c r="AN81" s="157"/>
      <c r="AO81" s="157"/>
      <c r="AP81" s="157"/>
      <c r="AQ81" s="158"/>
      <c r="AR81" s="205"/>
      <c r="AS81" s="206"/>
      <c r="AT81" s="206"/>
      <c r="AU81" s="206"/>
      <c r="AV81" s="206"/>
      <c r="AW81" s="206"/>
      <c r="AX81" s="207"/>
      <c r="AY81" s="205"/>
      <c r="AZ81" s="206"/>
      <c r="BA81" s="206"/>
      <c r="BB81" s="206"/>
      <c r="BC81" s="206"/>
      <c r="BD81" s="206"/>
      <c r="BE81" s="206"/>
      <c r="BF81" s="206"/>
      <c r="BG81" s="207"/>
      <c r="BH81" s="201" t="str">
        <f t="shared" ref="BH81" si="2">IF(Q81="○",O81*1,IF(Z81="○",O81*3,IF(AI81="○",O81*5,IF(AI81="○",O81*10,IF(AY81="○",O81*15,"")))))</f>
        <v/>
      </c>
      <c r="BI81" s="202"/>
    </row>
    <row r="82" spans="1:61" ht="6" customHeight="1" x14ac:dyDescent="0.15">
      <c r="A82" s="159"/>
      <c r="B82" s="161"/>
      <c r="C82" s="253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2"/>
      <c r="O82" s="159"/>
      <c r="P82" s="161"/>
      <c r="Q82" s="225"/>
      <c r="R82" s="226"/>
      <c r="S82" s="159"/>
      <c r="T82" s="160"/>
      <c r="U82" s="160"/>
      <c r="V82" s="160"/>
      <c r="W82" s="160"/>
      <c r="X82" s="160"/>
      <c r="Y82" s="161"/>
      <c r="Z82" s="225"/>
      <c r="AA82" s="226"/>
      <c r="AB82" s="159"/>
      <c r="AC82" s="160"/>
      <c r="AD82" s="160"/>
      <c r="AE82" s="160"/>
      <c r="AF82" s="160"/>
      <c r="AG82" s="160"/>
      <c r="AH82" s="161"/>
      <c r="AI82" s="225"/>
      <c r="AJ82" s="226"/>
      <c r="AK82" s="159"/>
      <c r="AL82" s="160"/>
      <c r="AM82" s="160"/>
      <c r="AN82" s="160"/>
      <c r="AO82" s="160"/>
      <c r="AP82" s="160"/>
      <c r="AQ82" s="161"/>
      <c r="AR82" s="208"/>
      <c r="AS82" s="209"/>
      <c r="AT82" s="209"/>
      <c r="AU82" s="209"/>
      <c r="AV82" s="209"/>
      <c r="AW82" s="209"/>
      <c r="AX82" s="210"/>
      <c r="AY82" s="208"/>
      <c r="AZ82" s="209"/>
      <c r="BA82" s="209"/>
      <c r="BB82" s="209"/>
      <c r="BC82" s="209"/>
      <c r="BD82" s="209"/>
      <c r="BE82" s="209"/>
      <c r="BF82" s="209"/>
      <c r="BG82" s="210"/>
      <c r="BH82" s="203"/>
      <c r="BI82" s="204"/>
    </row>
    <row r="83" spans="1:61" ht="6" customHeight="1" x14ac:dyDescent="0.15">
      <c r="A83" s="162"/>
      <c r="B83" s="164"/>
      <c r="C83" s="254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6"/>
      <c r="O83" s="162"/>
      <c r="P83" s="164"/>
      <c r="Q83" s="227"/>
      <c r="R83" s="228"/>
      <c r="S83" s="162"/>
      <c r="T83" s="163"/>
      <c r="U83" s="163"/>
      <c r="V83" s="163"/>
      <c r="W83" s="163"/>
      <c r="X83" s="163"/>
      <c r="Y83" s="164"/>
      <c r="Z83" s="227"/>
      <c r="AA83" s="228"/>
      <c r="AB83" s="162"/>
      <c r="AC83" s="163"/>
      <c r="AD83" s="163"/>
      <c r="AE83" s="163"/>
      <c r="AF83" s="163"/>
      <c r="AG83" s="163"/>
      <c r="AH83" s="164"/>
      <c r="AI83" s="227"/>
      <c r="AJ83" s="228"/>
      <c r="AK83" s="162"/>
      <c r="AL83" s="163"/>
      <c r="AM83" s="163"/>
      <c r="AN83" s="163"/>
      <c r="AO83" s="163"/>
      <c r="AP83" s="163"/>
      <c r="AQ83" s="164"/>
      <c r="AR83" s="211"/>
      <c r="AS83" s="212"/>
      <c r="AT83" s="212"/>
      <c r="AU83" s="212"/>
      <c r="AV83" s="212"/>
      <c r="AW83" s="212"/>
      <c r="AX83" s="213"/>
      <c r="AY83" s="211"/>
      <c r="AZ83" s="212"/>
      <c r="BA83" s="212"/>
      <c r="BB83" s="212"/>
      <c r="BC83" s="212"/>
      <c r="BD83" s="212"/>
      <c r="BE83" s="212"/>
      <c r="BF83" s="212"/>
      <c r="BG83" s="213"/>
      <c r="BH83" s="203"/>
      <c r="BI83" s="204"/>
    </row>
    <row r="84" spans="1:61" ht="6" customHeight="1" x14ac:dyDescent="0.15">
      <c r="A84" s="156" t="s">
        <v>201</v>
      </c>
      <c r="B84" s="158"/>
      <c r="C84" s="257" t="s">
        <v>218</v>
      </c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3"/>
      <c r="O84" s="156">
        <v>1</v>
      </c>
      <c r="P84" s="158"/>
      <c r="Q84" s="223"/>
      <c r="R84" s="224"/>
      <c r="S84" s="156" t="s">
        <v>238</v>
      </c>
      <c r="T84" s="157"/>
      <c r="U84" s="157"/>
      <c r="V84" s="157"/>
      <c r="W84" s="157"/>
      <c r="X84" s="157"/>
      <c r="Y84" s="158"/>
      <c r="Z84" s="223" t="s">
        <v>476</v>
      </c>
      <c r="AA84" s="224"/>
      <c r="AB84" s="156" t="s">
        <v>253</v>
      </c>
      <c r="AC84" s="157"/>
      <c r="AD84" s="157"/>
      <c r="AE84" s="157"/>
      <c r="AF84" s="157"/>
      <c r="AG84" s="157"/>
      <c r="AH84" s="158"/>
      <c r="AI84" s="223"/>
      <c r="AJ84" s="224"/>
      <c r="AK84" s="156" t="s">
        <v>266</v>
      </c>
      <c r="AL84" s="157"/>
      <c r="AM84" s="157"/>
      <c r="AN84" s="157"/>
      <c r="AO84" s="157"/>
      <c r="AP84" s="157"/>
      <c r="AQ84" s="158"/>
      <c r="AR84" s="205"/>
      <c r="AS84" s="206"/>
      <c r="AT84" s="206"/>
      <c r="AU84" s="206"/>
      <c r="AV84" s="206"/>
      <c r="AW84" s="206"/>
      <c r="AX84" s="207"/>
      <c r="AY84" s="205"/>
      <c r="AZ84" s="206"/>
      <c r="BA84" s="206"/>
      <c r="BB84" s="206"/>
      <c r="BC84" s="206"/>
      <c r="BD84" s="206"/>
      <c r="BE84" s="206"/>
      <c r="BF84" s="206"/>
      <c r="BG84" s="207"/>
      <c r="BH84" s="201" t="str">
        <f t="shared" ref="BH84" si="3">IF(Q84="○",O84*1,IF(Z84="○",O84*3,IF(AI84="○",O84*5,IF(AI84="○",O84*10,IF(AY84="○",O84*15,"")))))</f>
        <v/>
      </c>
      <c r="BI84" s="202"/>
    </row>
    <row r="85" spans="1:61" ht="6" customHeight="1" x14ac:dyDescent="0.15">
      <c r="A85" s="159"/>
      <c r="B85" s="161"/>
      <c r="C85" s="174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6"/>
      <c r="O85" s="159"/>
      <c r="P85" s="161"/>
      <c r="Q85" s="225"/>
      <c r="R85" s="226"/>
      <c r="S85" s="159"/>
      <c r="T85" s="160"/>
      <c r="U85" s="160"/>
      <c r="V85" s="160"/>
      <c r="W85" s="160"/>
      <c r="X85" s="160"/>
      <c r="Y85" s="161"/>
      <c r="Z85" s="225"/>
      <c r="AA85" s="226"/>
      <c r="AB85" s="159"/>
      <c r="AC85" s="160"/>
      <c r="AD85" s="160"/>
      <c r="AE85" s="160"/>
      <c r="AF85" s="160"/>
      <c r="AG85" s="160"/>
      <c r="AH85" s="161"/>
      <c r="AI85" s="225"/>
      <c r="AJ85" s="226"/>
      <c r="AK85" s="159"/>
      <c r="AL85" s="160"/>
      <c r="AM85" s="160"/>
      <c r="AN85" s="160"/>
      <c r="AO85" s="160"/>
      <c r="AP85" s="160"/>
      <c r="AQ85" s="161"/>
      <c r="AR85" s="208"/>
      <c r="AS85" s="209"/>
      <c r="AT85" s="209"/>
      <c r="AU85" s="209"/>
      <c r="AV85" s="209"/>
      <c r="AW85" s="209"/>
      <c r="AX85" s="210"/>
      <c r="AY85" s="208"/>
      <c r="AZ85" s="209"/>
      <c r="BA85" s="209"/>
      <c r="BB85" s="209"/>
      <c r="BC85" s="209"/>
      <c r="BD85" s="209"/>
      <c r="BE85" s="209"/>
      <c r="BF85" s="209"/>
      <c r="BG85" s="210"/>
      <c r="BH85" s="203"/>
      <c r="BI85" s="204"/>
    </row>
    <row r="86" spans="1:61" ht="6" customHeight="1" x14ac:dyDescent="0.15">
      <c r="A86" s="159"/>
      <c r="B86" s="161"/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159"/>
      <c r="P86" s="161"/>
      <c r="Q86" s="225"/>
      <c r="R86" s="226"/>
      <c r="S86" s="159"/>
      <c r="T86" s="160"/>
      <c r="U86" s="160"/>
      <c r="V86" s="160"/>
      <c r="W86" s="160"/>
      <c r="X86" s="160"/>
      <c r="Y86" s="161"/>
      <c r="Z86" s="225"/>
      <c r="AA86" s="226"/>
      <c r="AB86" s="159"/>
      <c r="AC86" s="160"/>
      <c r="AD86" s="160"/>
      <c r="AE86" s="160"/>
      <c r="AF86" s="160"/>
      <c r="AG86" s="160"/>
      <c r="AH86" s="161"/>
      <c r="AI86" s="225"/>
      <c r="AJ86" s="226"/>
      <c r="AK86" s="159"/>
      <c r="AL86" s="160"/>
      <c r="AM86" s="160"/>
      <c r="AN86" s="160"/>
      <c r="AO86" s="160"/>
      <c r="AP86" s="160"/>
      <c r="AQ86" s="161"/>
      <c r="AR86" s="208"/>
      <c r="AS86" s="209"/>
      <c r="AT86" s="209"/>
      <c r="AU86" s="209"/>
      <c r="AV86" s="209"/>
      <c r="AW86" s="209"/>
      <c r="AX86" s="210"/>
      <c r="AY86" s="208"/>
      <c r="AZ86" s="209"/>
      <c r="BA86" s="209"/>
      <c r="BB86" s="209"/>
      <c r="BC86" s="209"/>
      <c r="BD86" s="209"/>
      <c r="BE86" s="209"/>
      <c r="BF86" s="209"/>
      <c r="BG86" s="210"/>
      <c r="BH86" s="203"/>
      <c r="BI86" s="204"/>
    </row>
    <row r="87" spans="1:61" ht="6" customHeight="1" x14ac:dyDescent="0.15">
      <c r="A87" s="159"/>
      <c r="B87" s="161"/>
      <c r="C87" s="174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159"/>
      <c r="P87" s="161"/>
      <c r="Q87" s="225"/>
      <c r="R87" s="226"/>
      <c r="S87" s="159"/>
      <c r="T87" s="160"/>
      <c r="U87" s="160"/>
      <c r="V87" s="160"/>
      <c r="W87" s="160"/>
      <c r="X87" s="160"/>
      <c r="Y87" s="161"/>
      <c r="Z87" s="225"/>
      <c r="AA87" s="226"/>
      <c r="AB87" s="159"/>
      <c r="AC87" s="160"/>
      <c r="AD87" s="160"/>
      <c r="AE87" s="160"/>
      <c r="AF87" s="160"/>
      <c r="AG87" s="160"/>
      <c r="AH87" s="161"/>
      <c r="AI87" s="225"/>
      <c r="AJ87" s="226"/>
      <c r="AK87" s="159"/>
      <c r="AL87" s="160"/>
      <c r="AM87" s="160"/>
      <c r="AN87" s="160"/>
      <c r="AO87" s="160"/>
      <c r="AP87" s="160"/>
      <c r="AQ87" s="161"/>
      <c r="AR87" s="208"/>
      <c r="AS87" s="209"/>
      <c r="AT87" s="209"/>
      <c r="AU87" s="209"/>
      <c r="AV87" s="209"/>
      <c r="AW87" s="209"/>
      <c r="AX87" s="210"/>
      <c r="AY87" s="208"/>
      <c r="AZ87" s="209"/>
      <c r="BA87" s="209"/>
      <c r="BB87" s="209"/>
      <c r="BC87" s="209"/>
      <c r="BD87" s="209"/>
      <c r="BE87" s="209"/>
      <c r="BF87" s="209"/>
      <c r="BG87" s="210"/>
      <c r="BH87" s="203"/>
      <c r="BI87" s="204"/>
    </row>
    <row r="88" spans="1:61" ht="6" customHeight="1" x14ac:dyDescent="0.15">
      <c r="A88" s="159"/>
      <c r="B88" s="161"/>
      <c r="C88" s="174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159"/>
      <c r="P88" s="161"/>
      <c r="Q88" s="225"/>
      <c r="R88" s="226"/>
      <c r="S88" s="159"/>
      <c r="T88" s="160"/>
      <c r="U88" s="160"/>
      <c r="V88" s="160"/>
      <c r="W88" s="160"/>
      <c r="X88" s="160"/>
      <c r="Y88" s="161"/>
      <c r="Z88" s="225"/>
      <c r="AA88" s="226"/>
      <c r="AB88" s="159"/>
      <c r="AC88" s="160"/>
      <c r="AD88" s="160"/>
      <c r="AE88" s="160"/>
      <c r="AF88" s="160"/>
      <c r="AG88" s="160"/>
      <c r="AH88" s="161"/>
      <c r="AI88" s="225"/>
      <c r="AJ88" s="226"/>
      <c r="AK88" s="159"/>
      <c r="AL88" s="160"/>
      <c r="AM88" s="160"/>
      <c r="AN88" s="160"/>
      <c r="AO88" s="160"/>
      <c r="AP88" s="160"/>
      <c r="AQ88" s="161"/>
      <c r="AR88" s="208"/>
      <c r="AS88" s="209"/>
      <c r="AT88" s="209"/>
      <c r="AU88" s="209"/>
      <c r="AV88" s="209"/>
      <c r="AW88" s="209"/>
      <c r="AX88" s="210"/>
      <c r="AY88" s="208"/>
      <c r="AZ88" s="209"/>
      <c r="BA88" s="209"/>
      <c r="BB88" s="209"/>
      <c r="BC88" s="209"/>
      <c r="BD88" s="209"/>
      <c r="BE88" s="209"/>
      <c r="BF88" s="209"/>
      <c r="BG88" s="210"/>
      <c r="BH88" s="203"/>
      <c r="BI88" s="204"/>
    </row>
    <row r="89" spans="1:61" ht="6" customHeight="1" x14ac:dyDescent="0.15">
      <c r="A89" s="162"/>
      <c r="B89" s="164"/>
      <c r="C89" s="177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162"/>
      <c r="P89" s="164"/>
      <c r="Q89" s="227"/>
      <c r="R89" s="228"/>
      <c r="S89" s="162"/>
      <c r="T89" s="163"/>
      <c r="U89" s="163"/>
      <c r="V89" s="163"/>
      <c r="W89" s="163"/>
      <c r="X89" s="163"/>
      <c r="Y89" s="164"/>
      <c r="Z89" s="227"/>
      <c r="AA89" s="228"/>
      <c r="AB89" s="162"/>
      <c r="AC89" s="163"/>
      <c r="AD89" s="163"/>
      <c r="AE89" s="163"/>
      <c r="AF89" s="163"/>
      <c r="AG89" s="163"/>
      <c r="AH89" s="164"/>
      <c r="AI89" s="227"/>
      <c r="AJ89" s="228"/>
      <c r="AK89" s="162"/>
      <c r="AL89" s="163"/>
      <c r="AM89" s="163"/>
      <c r="AN89" s="163"/>
      <c r="AO89" s="163"/>
      <c r="AP89" s="163"/>
      <c r="AQ89" s="164"/>
      <c r="AR89" s="211"/>
      <c r="AS89" s="212"/>
      <c r="AT89" s="212"/>
      <c r="AU89" s="212"/>
      <c r="AV89" s="212"/>
      <c r="AW89" s="212"/>
      <c r="AX89" s="213"/>
      <c r="AY89" s="211"/>
      <c r="AZ89" s="212"/>
      <c r="BA89" s="212"/>
      <c r="BB89" s="212"/>
      <c r="BC89" s="212"/>
      <c r="BD89" s="212"/>
      <c r="BE89" s="212"/>
      <c r="BF89" s="212"/>
      <c r="BG89" s="213"/>
      <c r="BH89" s="214"/>
      <c r="BI89" s="215"/>
    </row>
    <row r="90" spans="1:61" ht="6" customHeight="1" x14ac:dyDescent="0.15">
      <c r="A90" s="156" t="s">
        <v>203</v>
      </c>
      <c r="B90" s="158"/>
      <c r="C90" s="257" t="s">
        <v>219</v>
      </c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156">
        <v>2</v>
      </c>
      <c r="P90" s="158"/>
      <c r="Q90" s="223"/>
      <c r="R90" s="224"/>
      <c r="S90" s="216" t="s">
        <v>239</v>
      </c>
      <c r="T90" s="157"/>
      <c r="U90" s="157"/>
      <c r="V90" s="157"/>
      <c r="W90" s="157"/>
      <c r="X90" s="157"/>
      <c r="Y90" s="158"/>
      <c r="Z90" s="223"/>
      <c r="AA90" s="224"/>
      <c r="AB90" s="216" t="s">
        <v>254</v>
      </c>
      <c r="AC90" s="157"/>
      <c r="AD90" s="157"/>
      <c r="AE90" s="157"/>
      <c r="AF90" s="157"/>
      <c r="AG90" s="157"/>
      <c r="AH90" s="158"/>
      <c r="AI90" s="223"/>
      <c r="AJ90" s="224"/>
      <c r="AK90" s="216" t="s">
        <v>267</v>
      </c>
      <c r="AL90" s="157"/>
      <c r="AM90" s="157"/>
      <c r="AN90" s="157"/>
      <c r="AO90" s="157"/>
      <c r="AP90" s="157"/>
      <c r="AQ90" s="158"/>
      <c r="AR90" s="223"/>
      <c r="AS90" s="224"/>
      <c r="AT90" s="216" t="s">
        <v>276</v>
      </c>
      <c r="AU90" s="157"/>
      <c r="AV90" s="157"/>
      <c r="AW90" s="157"/>
      <c r="AX90" s="158"/>
      <c r="AY90" s="205"/>
      <c r="AZ90" s="206"/>
      <c r="BA90" s="206"/>
      <c r="BB90" s="206"/>
      <c r="BC90" s="206"/>
      <c r="BD90" s="206"/>
      <c r="BE90" s="206"/>
      <c r="BF90" s="206"/>
      <c r="BG90" s="207"/>
      <c r="BH90" s="201" t="str">
        <f>IF(Q90="○",O90*1,IF(Z90="○",O90*3,IF(AI90="○",O90*5,IF(AR90="○",O90*10,IF(AY90="○",O90*15,"")))))</f>
        <v/>
      </c>
      <c r="BI90" s="202"/>
    </row>
    <row r="91" spans="1:61" ht="6" customHeight="1" x14ac:dyDescent="0.15">
      <c r="A91" s="159"/>
      <c r="B91" s="161"/>
      <c r="C91" s="174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159"/>
      <c r="P91" s="161"/>
      <c r="Q91" s="225"/>
      <c r="R91" s="226"/>
      <c r="S91" s="159"/>
      <c r="T91" s="160"/>
      <c r="U91" s="160"/>
      <c r="V91" s="160"/>
      <c r="W91" s="160"/>
      <c r="X91" s="160"/>
      <c r="Y91" s="161"/>
      <c r="Z91" s="225"/>
      <c r="AA91" s="226"/>
      <c r="AB91" s="159"/>
      <c r="AC91" s="160"/>
      <c r="AD91" s="160"/>
      <c r="AE91" s="160"/>
      <c r="AF91" s="160"/>
      <c r="AG91" s="160"/>
      <c r="AH91" s="161"/>
      <c r="AI91" s="225"/>
      <c r="AJ91" s="226"/>
      <c r="AK91" s="159"/>
      <c r="AL91" s="160"/>
      <c r="AM91" s="160"/>
      <c r="AN91" s="160"/>
      <c r="AO91" s="160"/>
      <c r="AP91" s="160"/>
      <c r="AQ91" s="161"/>
      <c r="AR91" s="225"/>
      <c r="AS91" s="226"/>
      <c r="AT91" s="159"/>
      <c r="AU91" s="160"/>
      <c r="AV91" s="160"/>
      <c r="AW91" s="160"/>
      <c r="AX91" s="161"/>
      <c r="AY91" s="208"/>
      <c r="AZ91" s="209"/>
      <c r="BA91" s="209"/>
      <c r="BB91" s="209"/>
      <c r="BC91" s="209"/>
      <c r="BD91" s="209"/>
      <c r="BE91" s="209"/>
      <c r="BF91" s="209"/>
      <c r="BG91" s="210"/>
      <c r="BH91" s="203"/>
      <c r="BI91" s="204"/>
    </row>
    <row r="92" spans="1:61" ht="6" customHeight="1" x14ac:dyDescent="0.15">
      <c r="A92" s="159"/>
      <c r="B92" s="161"/>
      <c r="C92" s="174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159"/>
      <c r="P92" s="161"/>
      <c r="Q92" s="225"/>
      <c r="R92" s="226"/>
      <c r="S92" s="159"/>
      <c r="T92" s="160"/>
      <c r="U92" s="160"/>
      <c r="V92" s="160"/>
      <c r="W92" s="160"/>
      <c r="X92" s="160"/>
      <c r="Y92" s="161"/>
      <c r="Z92" s="225"/>
      <c r="AA92" s="226"/>
      <c r="AB92" s="159"/>
      <c r="AC92" s="160"/>
      <c r="AD92" s="160"/>
      <c r="AE92" s="160"/>
      <c r="AF92" s="160"/>
      <c r="AG92" s="160"/>
      <c r="AH92" s="161"/>
      <c r="AI92" s="225"/>
      <c r="AJ92" s="226"/>
      <c r="AK92" s="159"/>
      <c r="AL92" s="160"/>
      <c r="AM92" s="160"/>
      <c r="AN92" s="160"/>
      <c r="AO92" s="160"/>
      <c r="AP92" s="160"/>
      <c r="AQ92" s="161"/>
      <c r="AR92" s="225"/>
      <c r="AS92" s="226"/>
      <c r="AT92" s="159"/>
      <c r="AU92" s="160"/>
      <c r="AV92" s="160"/>
      <c r="AW92" s="160"/>
      <c r="AX92" s="161"/>
      <c r="AY92" s="208"/>
      <c r="AZ92" s="209"/>
      <c r="BA92" s="209"/>
      <c r="BB92" s="209"/>
      <c r="BC92" s="209"/>
      <c r="BD92" s="209"/>
      <c r="BE92" s="209"/>
      <c r="BF92" s="209"/>
      <c r="BG92" s="210"/>
      <c r="BH92" s="203"/>
      <c r="BI92" s="204"/>
    </row>
    <row r="93" spans="1:61" ht="6" customHeight="1" x14ac:dyDescent="0.15">
      <c r="A93" s="162"/>
      <c r="B93" s="164"/>
      <c r="C93" s="177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162"/>
      <c r="P93" s="164"/>
      <c r="Q93" s="227"/>
      <c r="R93" s="228"/>
      <c r="S93" s="162"/>
      <c r="T93" s="163"/>
      <c r="U93" s="163"/>
      <c r="V93" s="163"/>
      <c r="W93" s="163"/>
      <c r="X93" s="163"/>
      <c r="Y93" s="164"/>
      <c r="Z93" s="227"/>
      <c r="AA93" s="228"/>
      <c r="AB93" s="162"/>
      <c r="AC93" s="163"/>
      <c r="AD93" s="163"/>
      <c r="AE93" s="163"/>
      <c r="AF93" s="163"/>
      <c r="AG93" s="163"/>
      <c r="AH93" s="164"/>
      <c r="AI93" s="227"/>
      <c r="AJ93" s="228"/>
      <c r="AK93" s="162"/>
      <c r="AL93" s="163"/>
      <c r="AM93" s="163"/>
      <c r="AN93" s="163"/>
      <c r="AO93" s="163"/>
      <c r="AP93" s="163"/>
      <c r="AQ93" s="164"/>
      <c r="AR93" s="227"/>
      <c r="AS93" s="228"/>
      <c r="AT93" s="162"/>
      <c r="AU93" s="163"/>
      <c r="AV93" s="163"/>
      <c r="AW93" s="163"/>
      <c r="AX93" s="164"/>
      <c r="AY93" s="211"/>
      <c r="AZ93" s="212"/>
      <c r="BA93" s="212"/>
      <c r="BB93" s="212"/>
      <c r="BC93" s="212"/>
      <c r="BD93" s="212"/>
      <c r="BE93" s="212"/>
      <c r="BF93" s="212"/>
      <c r="BG93" s="213"/>
      <c r="BH93" s="214"/>
      <c r="BI93" s="215"/>
    </row>
    <row r="94" spans="1:61" ht="6" customHeight="1" x14ac:dyDescent="0.15">
      <c r="A94" s="156" t="s">
        <v>204</v>
      </c>
      <c r="B94" s="158"/>
      <c r="C94" s="257" t="s">
        <v>220</v>
      </c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3"/>
      <c r="O94" s="156">
        <v>2</v>
      </c>
      <c r="P94" s="158"/>
      <c r="Q94" s="223"/>
      <c r="R94" s="224"/>
      <c r="S94" s="156" t="s">
        <v>272</v>
      </c>
      <c r="T94" s="157"/>
      <c r="U94" s="157"/>
      <c r="V94" s="157"/>
      <c r="W94" s="157"/>
      <c r="X94" s="157"/>
      <c r="Y94" s="158"/>
      <c r="Z94" s="229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230"/>
      <c r="BD94" s="230"/>
      <c r="BE94" s="230"/>
      <c r="BF94" s="230"/>
      <c r="BG94" s="231"/>
      <c r="BH94" s="203" t="str">
        <f>IF(Q94="","",Q94*2)</f>
        <v/>
      </c>
      <c r="BI94" s="204"/>
    </row>
    <row r="95" spans="1:61" ht="6" customHeight="1" x14ac:dyDescent="0.15">
      <c r="A95" s="159"/>
      <c r="B95" s="161"/>
      <c r="C95" s="174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159"/>
      <c r="P95" s="161"/>
      <c r="Q95" s="225"/>
      <c r="R95" s="226"/>
      <c r="S95" s="159"/>
      <c r="T95" s="160"/>
      <c r="U95" s="160"/>
      <c r="V95" s="160"/>
      <c r="W95" s="160"/>
      <c r="X95" s="160"/>
      <c r="Y95" s="161"/>
      <c r="Z95" s="232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  <c r="BG95" s="234"/>
      <c r="BH95" s="203"/>
      <c r="BI95" s="204"/>
    </row>
    <row r="96" spans="1:61" ht="6" customHeight="1" x14ac:dyDescent="0.15">
      <c r="A96" s="159"/>
      <c r="B96" s="161"/>
      <c r="C96" s="174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159"/>
      <c r="P96" s="161"/>
      <c r="Q96" s="225"/>
      <c r="R96" s="226"/>
      <c r="S96" s="159"/>
      <c r="T96" s="160"/>
      <c r="U96" s="160"/>
      <c r="V96" s="160"/>
      <c r="W96" s="160"/>
      <c r="X96" s="160"/>
      <c r="Y96" s="161"/>
      <c r="Z96" s="232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4"/>
      <c r="BH96" s="203"/>
      <c r="BI96" s="204"/>
    </row>
    <row r="97" spans="1:61" ht="6" customHeight="1" x14ac:dyDescent="0.15">
      <c r="A97" s="162"/>
      <c r="B97" s="164"/>
      <c r="C97" s="177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162"/>
      <c r="P97" s="164"/>
      <c r="Q97" s="227"/>
      <c r="R97" s="228"/>
      <c r="S97" s="162"/>
      <c r="T97" s="163"/>
      <c r="U97" s="163"/>
      <c r="V97" s="163"/>
      <c r="W97" s="163"/>
      <c r="X97" s="163"/>
      <c r="Y97" s="164"/>
      <c r="Z97" s="235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7"/>
      <c r="BH97" s="214"/>
      <c r="BI97" s="215"/>
    </row>
    <row r="98" spans="1:61" ht="6" customHeight="1" x14ac:dyDescent="0.15">
      <c r="A98" s="156" t="s">
        <v>205</v>
      </c>
      <c r="B98" s="158"/>
      <c r="C98" s="171" t="s">
        <v>221</v>
      </c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3"/>
      <c r="O98" s="156">
        <v>5</v>
      </c>
      <c r="P98" s="158"/>
      <c r="Q98" s="223"/>
      <c r="R98" s="224"/>
      <c r="S98" s="156" t="s">
        <v>272</v>
      </c>
      <c r="T98" s="157"/>
      <c r="U98" s="157"/>
      <c r="V98" s="157"/>
      <c r="W98" s="157"/>
      <c r="X98" s="157"/>
      <c r="Y98" s="158"/>
      <c r="Z98" s="229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1"/>
      <c r="BH98" s="201" t="str">
        <f>IF(Q98="","",Q98*5)</f>
        <v/>
      </c>
      <c r="BI98" s="202"/>
    </row>
    <row r="99" spans="1:61" ht="6" customHeight="1" x14ac:dyDescent="0.15">
      <c r="A99" s="159"/>
      <c r="B99" s="161"/>
      <c r="C99" s="174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159"/>
      <c r="P99" s="161"/>
      <c r="Q99" s="225"/>
      <c r="R99" s="226"/>
      <c r="S99" s="159"/>
      <c r="T99" s="160"/>
      <c r="U99" s="160"/>
      <c r="V99" s="160"/>
      <c r="W99" s="160"/>
      <c r="X99" s="160"/>
      <c r="Y99" s="161"/>
      <c r="Z99" s="232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4"/>
      <c r="BH99" s="203"/>
      <c r="BI99" s="204"/>
    </row>
    <row r="100" spans="1:61" ht="6" customHeight="1" x14ac:dyDescent="0.15">
      <c r="A100" s="162"/>
      <c r="B100" s="164"/>
      <c r="C100" s="177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9"/>
      <c r="O100" s="162"/>
      <c r="P100" s="164"/>
      <c r="Q100" s="227"/>
      <c r="R100" s="228"/>
      <c r="S100" s="162"/>
      <c r="T100" s="163"/>
      <c r="U100" s="163"/>
      <c r="V100" s="163"/>
      <c r="W100" s="163"/>
      <c r="X100" s="163"/>
      <c r="Y100" s="164"/>
      <c r="Z100" s="235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7"/>
      <c r="BH100" s="214"/>
      <c r="BI100" s="215"/>
    </row>
    <row r="101" spans="1:61" s="144" customFormat="1" ht="6" customHeight="1" x14ac:dyDescent="0.15">
      <c r="A101" s="156" t="s">
        <v>86</v>
      </c>
      <c r="B101" s="158"/>
      <c r="C101" s="258" t="s">
        <v>533</v>
      </c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9"/>
      <c r="O101" s="156">
        <v>5</v>
      </c>
      <c r="P101" s="158"/>
      <c r="Q101" s="223"/>
      <c r="R101" s="224"/>
      <c r="S101" s="156" t="s">
        <v>532</v>
      </c>
      <c r="T101" s="157"/>
      <c r="U101" s="157"/>
      <c r="V101" s="157"/>
      <c r="W101" s="157"/>
      <c r="X101" s="157"/>
      <c r="Y101" s="158"/>
      <c r="Z101" s="229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30"/>
      <c r="BG101" s="231"/>
      <c r="BH101" s="201" t="str">
        <f>IF(Q101="○",O101*1,"")</f>
        <v/>
      </c>
      <c r="BI101" s="202"/>
    </row>
    <row r="102" spans="1:61" s="144" customFormat="1" ht="6" customHeight="1" x14ac:dyDescent="0.15">
      <c r="A102" s="159"/>
      <c r="B102" s="161"/>
      <c r="C102" s="253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2"/>
      <c r="O102" s="159"/>
      <c r="P102" s="161"/>
      <c r="Q102" s="225"/>
      <c r="R102" s="226"/>
      <c r="S102" s="159"/>
      <c r="T102" s="160"/>
      <c r="U102" s="160"/>
      <c r="V102" s="160"/>
      <c r="W102" s="160"/>
      <c r="X102" s="160"/>
      <c r="Y102" s="161"/>
      <c r="Z102" s="232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233"/>
      <c r="BC102" s="233"/>
      <c r="BD102" s="233"/>
      <c r="BE102" s="233"/>
      <c r="BF102" s="233"/>
      <c r="BG102" s="234"/>
      <c r="BH102" s="203"/>
      <c r="BI102" s="204"/>
    </row>
    <row r="103" spans="1:61" s="144" customFormat="1" ht="6" customHeight="1" x14ac:dyDescent="0.15">
      <c r="A103" s="162"/>
      <c r="B103" s="164"/>
      <c r="C103" s="254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6"/>
      <c r="O103" s="162"/>
      <c r="P103" s="164"/>
      <c r="Q103" s="227"/>
      <c r="R103" s="228"/>
      <c r="S103" s="162"/>
      <c r="T103" s="163"/>
      <c r="U103" s="163"/>
      <c r="V103" s="163"/>
      <c r="W103" s="163"/>
      <c r="X103" s="163"/>
      <c r="Y103" s="164"/>
      <c r="Z103" s="235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7"/>
      <c r="BH103" s="214"/>
      <c r="BI103" s="215"/>
    </row>
    <row r="104" spans="1:61" ht="6" customHeight="1" x14ac:dyDescent="0.15">
      <c r="A104" s="156"/>
      <c r="B104" s="158"/>
      <c r="C104" s="171" t="s">
        <v>222</v>
      </c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3"/>
      <c r="O104" s="156"/>
      <c r="P104" s="158"/>
      <c r="Q104" s="223"/>
      <c r="R104" s="224"/>
      <c r="S104" s="156" t="s">
        <v>255</v>
      </c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8"/>
      <c r="BH104" s="159"/>
      <c r="BI104" s="161"/>
    </row>
    <row r="105" spans="1:61" ht="6" customHeight="1" x14ac:dyDescent="0.15">
      <c r="A105" s="159"/>
      <c r="B105" s="161"/>
      <c r="C105" s="174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6"/>
      <c r="O105" s="159"/>
      <c r="P105" s="161"/>
      <c r="Q105" s="225"/>
      <c r="R105" s="226"/>
      <c r="S105" s="159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1"/>
      <c r="BH105" s="159"/>
      <c r="BI105" s="161"/>
    </row>
    <row r="106" spans="1:61" ht="6" customHeight="1" x14ac:dyDescent="0.15">
      <c r="A106" s="159"/>
      <c r="B106" s="161"/>
      <c r="C106" s="174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6"/>
      <c r="O106" s="159"/>
      <c r="P106" s="161"/>
      <c r="Q106" s="225"/>
      <c r="R106" s="226"/>
      <c r="S106" s="159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1"/>
      <c r="BH106" s="159"/>
      <c r="BI106" s="161"/>
    </row>
    <row r="107" spans="1:61" ht="6" customHeight="1" x14ac:dyDescent="0.15">
      <c r="A107" s="162"/>
      <c r="B107" s="164"/>
      <c r="C107" s="177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9"/>
      <c r="O107" s="162"/>
      <c r="P107" s="164"/>
      <c r="Q107" s="227"/>
      <c r="R107" s="228"/>
      <c r="S107" s="162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4"/>
      <c r="BH107" s="162"/>
      <c r="BI107" s="164"/>
    </row>
    <row r="108" spans="1:61" ht="6" customHeight="1" x14ac:dyDescent="0.15">
      <c r="A108" s="165" t="s">
        <v>225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66"/>
      <c r="O108" s="150" t="s">
        <v>268</v>
      </c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3" t="s">
        <v>241</v>
      </c>
      <c r="AZ108" s="153"/>
      <c r="BA108" s="153"/>
      <c r="BB108" s="153"/>
      <c r="BC108" s="153"/>
      <c r="BD108" s="153"/>
      <c r="BE108" s="153"/>
      <c r="BF108" s="153"/>
      <c r="BG108" s="153"/>
      <c r="BH108" s="201" t="str">
        <f>IF(OR(SUM(BH36:BI107)=0,SUM(BH36:BI107)=""),"",SUM(BH36:BI107))</f>
        <v/>
      </c>
      <c r="BI108" s="202"/>
    </row>
    <row r="109" spans="1:61" ht="6" customHeight="1" x14ac:dyDescent="0.15">
      <c r="A109" s="167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68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203"/>
      <c r="BI109" s="204"/>
    </row>
    <row r="110" spans="1:61" ht="6" customHeight="1" x14ac:dyDescent="0.15">
      <c r="A110" s="167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68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203"/>
      <c r="BI110" s="204"/>
    </row>
    <row r="111" spans="1:61" ht="6" customHeight="1" x14ac:dyDescent="0.15">
      <c r="A111" s="169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70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214"/>
      <c r="BI111" s="215"/>
    </row>
    <row r="112" spans="1:61" ht="6" customHeight="1" x14ac:dyDescent="0.15">
      <c r="A112" s="156" t="s">
        <v>92</v>
      </c>
      <c r="B112" s="158"/>
      <c r="C112" s="171" t="s">
        <v>223</v>
      </c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3"/>
      <c r="O112" s="156">
        <v>7</v>
      </c>
      <c r="P112" s="158"/>
      <c r="Q112" s="223"/>
      <c r="R112" s="224"/>
      <c r="S112" s="156" t="s">
        <v>271</v>
      </c>
      <c r="T112" s="157"/>
      <c r="U112" s="157"/>
      <c r="V112" s="157"/>
      <c r="W112" s="157"/>
      <c r="X112" s="157"/>
      <c r="Y112" s="158"/>
      <c r="Z112" s="205"/>
      <c r="AA112" s="206"/>
      <c r="AB112" s="206"/>
      <c r="AC112" s="206"/>
      <c r="AD112" s="206"/>
      <c r="AE112" s="206"/>
      <c r="AF112" s="206"/>
      <c r="AG112" s="206"/>
      <c r="AH112" s="207"/>
      <c r="AI112" s="205"/>
      <c r="AJ112" s="206"/>
      <c r="AK112" s="206"/>
      <c r="AL112" s="206"/>
      <c r="AM112" s="206"/>
      <c r="AN112" s="206"/>
      <c r="AO112" s="206"/>
      <c r="AP112" s="206"/>
      <c r="AQ112" s="207"/>
      <c r="AR112" s="205"/>
      <c r="AS112" s="206"/>
      <c r="AT112" s="206"/>
      <c r="AU112" s="206"/>
      <c r="AV112" s="206"/>
      <c r="AW112" s="206"/>
      <c r="AX112" s="207"/>
      <c r="AY112" s="205"/>
      <c r="AZ112" s="206"/>
      <c r="BA112" s="206"/>
      <c r="BB112" s="206"/>
      <c r="BC112" s="206"/>
      <c r="BD112" s="206"/>
      <c r="BE112" s="206"/>
      <c r="BF112" s="206"/>
      <c r="BG112" s="207"/>
      <c r="BH112" s="201" t="str">
        <f>IF(Q112="○",O112*1,"0")</f>
        <v>0</v>
      </c>
      <c r="BI112" s="202"/>
    </row>
    <row r="113" spans="1:61" ht="6" customHeight="1" x14ac:dyDescent="0.15">
      <c r="A113" s="159"/>
      <c r="B113" s="161"/>
      <c r="C113" s="174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6"/>
      <c r="O113" s="159"/>
      <c r="P113" s="161"/>
      <c r="Q113" s="225"/>
      <c r="R113" s="226"/>
      <c r="S113" s="159"/>
      <c r="T113" s="160"/>
      <c r="U113" s="160"/>
      <c r="V113" s="160"/>
      <c r="W113" s="160"/>
      <c r="X113" s="160"/>
      <c r="Y113" s="161"/>
      <c r="Z113" s="208"/>
      <c r="AA113" s="209"/>
      <c r="AB113" s="209"/>
      <c r="AC113" s="209"/>
      <c r="AD113" s="209"/>
      <c r="AE113" s="209"/>
      <c r="AF113" s="209"/>
      <c r="AG113" s="209"/>
      <c r="AH113" s="210"/>
      <c r="AI113" s="208"/>
      <c r="AJ113" s="209"/>
      <c r="AK113" s="209"/>
      <c r="AL113" s="209"/>
      <c r="AM113" s="209"/>
      <c r="AN113" s="209"/>
      <c r="AO113" s="209"/>
      <c r="AP113" s="209"/>
      <c r="AQ113" s="210"/>
      <c r="AR113" s="208"/>
      <c r="AS113" s="209"/>
      <c r="AT113" s="209"/>
      <c r="AU113" s="209"/>
      <c r="AV113" s="209"/>
      <c r="AW113" s="209"/>
      <c r="AX113" s="210"/>
      <c r="AY113" s="208"/>
      <c r="AZ113" s="209"/>
      <c r="BA113" s="209"/>
      <c r="BB113" s="209"/>
      <c r="BC113" s="209"/>
      <c r="BD113" s="209"/>
      <c r="BE113" s="209"/>
      <c r="BF113" s="209"/>
      <c r="BG113" s="210"/>
      <c r="BH113" s="203"/>
      <c r="BI113" s="204"/>
    </row>
    <row r="114" spans="1:61" ht="6" customHeight="1" x14ac:dyDescent="0.15">
      <c r="A114" s="162"/>
      <c r="B114" s="164"/>
      <c r="C114" s="177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9"/>
      <c r="O114" s="162"/>
      <c r="P114" s="164"/>
      <c r="Q114" s="227"/>
      <c r="R114" s="228"/>
      <c r="S114" s="162"/>
      <c r="T114" s="163"/>
      <c r="U114" s="163"/>
      <c r="V114" s="163"/>
      <c r="W114" s="163"/>
      <c r="X114" s="163"/>
      <c r="Y114" s="164"/>
      <c r="Z114" s="211"/>
      <c r="AA114" s="212"/>
      <c r="AB114" s="212"/>
      <c r="AC114" s="212"/>
      <c r="AD114" s="212"/>
      <c r="AE114" s="212"/>
      <c r="AF114" s="212"/>
      <c r="AG114" s="212"/>
      <c r="AH114" s="213"/>
      <c r="AI114" s="211"/>
      <c r="AJ114" s="212"/>
      <c r="AK114" s="212"/>
      <c r="AL114" s="212"/>
      <c r="AM114" s="212"/>
      <c r="AN114" s="212"/>
      <c r="AO114" s="212"/>
      <c r="AP114" s="212"/>
      <c r="AQ114" s="213"/>
      <c r="AR114" s="211"/>
      <c r="AS114" s="212"/>
      <c r="AT114" s="212"/>
      <c r="AU114" s="212"/>
      <c r="AV114" s="212"/>
      <c r="AW114" s="212"/>
      <c r="AX114" s="213"/>
      <c r="AY114" s="211"/>
      <c r="AZ114" s="212"/>
      <c r="BA114" s="212"/>
      <c r="BB114" s="212"/>
      <c r="BC114" s="212"/>
      <c r="BD114" s="212"/>
      <c r="BE114" s="212"/>
      <c r="BF114" s="212"/>
      <c r="BG114" s="213"/>
      <c r="BH114" s="214"/>
      <c r="BI114" s="215"/>
    </row>
    <row r="115" spans="1:61" ht="6" customHeight="1" x14ac:dyDescent="0.15">
      <c r="A115" s="156" t="s">
        <v>534</v>
      </c>
      <c r="B115" s="158"/>
      <c r="C115" s="257" t="s">
        <v>224</v>
      </c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3"/>
      <c r="O115" s="156">
        <v>5</v>
      </c>
      <c r="P115" s="158"/>
      <c r="Q115" s="223"/>
      <c r="R115" s="224"/>
      <c r="S115" s="156" t="s">
        <v>240</v>
      </c>
      <c r="T115" s="157"/>
      <c r="U115" s="157"/>
      <c r="V115" s="157"/>
      <c r="W115" s="157"/>
      <c r="X115" s="157"/>
      <c r="Y115" s="158"/>
      <c r="Z115" s="223"/>
      <c r="AA115" s="224"/>
      <c r="AB115" s="156" t="s">
        <v>269</v>
      </c>
      <c r="AC115" s="157"/>
      <c r="AD115" s="157"/>
      <c r="AE115" s="157"/>
      <c r="AF115" s="157"/>
      <c r="AG115" s="157"/>
      <c r="AH115" s="158"/>
      <c r="AI115" s="223" t="s">
        <v>476</v>
      </c>
      <c r="AJ115" s="224"/>
      <c r="AK115" s="156" t="s">
        <v>270</v>
      </c>
      <c r="AL115" s="157"/>
      <c r="AM115" s="157"/>
      <c r="AN115" s="157"/>
      <c r="AO115" s="157"/>
      <c r="AP115" s="157"/>
      <c r="AQ115" s="158"/>
      <c r="AR115" s="205"/>
      <c r="AS115" s="206"/>
      <c r="AT115" s="206"/>
      <c r="AU115" s="206"/>
      <c r="AV115" s="206"/>
      <c r="AW115" s="206"/>
      <c r="AX115" s="207"/>
      <c r="AY115" s="205"/>
      <c r="AZ115" s="206"/>
      <c r="BA115" s="206"/>
      <c r="BB115" s="206"/>
      <c r="BC115" s="206"/>
      <c r="BD115" s="206"/>
      <c r="BE115" s="206"/>
      <c r="BF115" s="206"/>
      <c r="BG115" s="207"/>
      <c r="BH115" s="201" t="str">
        <f>IF(Q115="○",O115*1,IF(Z115="○",O115*3,IF(AI115="○",O115*5,"0")))</f>
        <v>0</v>
      </c>
      <c r="BI115" s="202"/>
    </row>
    <row r="116" spans="1:61" ht="6" customHeight="1" x14ac:dyDescent="0.15">
      <c r="A116" s="159"/>
      <c r="B116" s="161"/>
      <c r="C116" s="174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6"/>
      <c r="O116" s="159"/>
      <c r="P116" s="161"/>
      <c r="Q116" s="225"/>
      <c r="R116" s="226"/>
      <c r="S116" s="159"/>
      <c r="T116" s="160"/>
      <c r="U116" s="160"/>
      <c r="V116" s="160"/>
      <c r="W116" s="160"/>
      <c r="X116" s="160"/>
      <c r="Y116" s="161"/>
      <c r="Z116" s="225"/>
      <c r="AA116" s="226"/>
      <c r="AB116" s="159"/>
      <c r="AC116" s="160"/>
      <c r="AD116" s="160"/>
      <c r="AE116" s="160"/>
      <c r="AF116" s="160"/>
      <c r="AG116" s="160"/>
      <c r="AH116" s="161"/>
      <c r="AI116" s="225"/>
      <c r="AJ116" s="226"/>
      <c r="AK116" s="159"/>
      <c r="AL116" s="160"/>
      <c r="AM116" s="160"/>
      <c r="AN116" s="160"/>
      <c r="AO116" s="160"/>
      <c r="AP116" s="160"/>
      <c r="AQ116" s="161"/>
      <c r="AR116" s="208"/>
      <c r="AS116" s="209"/>
      <c r="AT116" s="209"/>
      <c r="AU116" s="209"/>
      <c r="AV116" s="209"/>
      <c r="AW116" s="209"/>
      <c r="AX116" s="210"/>
      <c r="AY116" s="208"/>
      <c r="AZ116" s="209"/>
      <c r="BA116" s="209"/>
      <c r="BB116" s="209"/>
      <c r="BC116" s="209"/>
      <c r="BD116" s="209"/>
      <c r="BE116" s="209"/>
      <c r="BF116" s="209"/>
      <c r="BG116" s="210"/>
      <c r="BH116" s="203"/>
      <c r="BI116" s="204"/>
    </row>
    <row r="117" spans="1:61" ht="6" customHeight="1" x14ac:dyDescent="0.15">
      <c r="A117" s="159"/>
      <c r="B117" s="161"/>
      <c r="C117" s="174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6"/>
      <c r="O117" s="159"/>
      <c r="P117" s="161"/>
      <c r="Q117" s="225"/>
      <c r="R117" s="226"/>
      <c r="S117" s="159"/>
      <c r="T117" s="160"/>
      <c r="U117" s="160"/>
      <c r="V117" s="160"/>
      <c r="W117" s="160"/>
      <c r="X117" s="160"/>
      <c r="Y117" s="161"/>
      <c r="Z117" s="225"/>
      <c r="AA117" s="226"/>
      <c r="AB117" s="159"/>
      <c r="AC117" s="160"/>
      <c r="AD117" s="160"/>
      <c r="AE117" s="160"/>
      <c r="AF117" s="160"/>
      <c r="AG117" s="160"/>
      <c r="AH117" s="161"/>
      <c r="AI117" s="225"/>
      <c r="AJ117" s="226"/>
      <c r="AK117" s="159"/>
      <c r="AL117" s="160"/>
      <c r="AM117" s="160"/>
      <c r="AN117" s="160"/>
      <c r="AO117" s="160"/>
      <c r="AP117" s="160"/>
      <c r="AQ117" s="161"/>
      <c r="AR117" s="208"/>
      <c r="AS117" s="209"/>
      <c r="AT117" s="209"/>
      <c r="AU117" s="209"/>
      <c r="AV117" s="209"/>
      <c r="AW117" s="209"/>
      <c r="AX117" s="210"/>
      <c r="AY117" s="208"/>
      <c r="AZ117" s="209"/>
      <c r="BA117" s="209"/>
      <c r="BB117" s="209"/>
      <c r="BC117" s="209"/>
      <c r="BD117" s="209"/>
      <c r="BE117" s="209"/>
      <c r="BF117" s="209"/>
      <c r="BG117" s="210"/>
      <c r="BH117" s="203"/>
      <c r="BI117" s="204"/>
    </row>
    <row r="118" spans="1:61" ht="6" customHeight="1" x14ac:dyDescent="0.15">
      <c r="A118" s="162"/>
      <c r="B118" s="164"/>
      <c r="C118" s="177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9"/>
      <c r="O118" s="162"/>
      <c r="P118" s="164"/>
      <c r="Q118" s="227"/>
      <c r="R118" s="228"/>
      <c r="S118" s="162"/>
      <c r="T118" s="163"/>
      <c r="U118" s="163"/>
      <c r="V118" s="163"/>
      <c r="W118" s="163"/>
      <c r="X118" s="163"/>
      <c r="Y118" s="164"/>
      <c r="Z118" s="227"/>
      <c r="AA118" s="228"/>
      <c r="AB118" s="162"/>
      <c r="AC118" s="163"/>
      <c r="AD118" s="163"/>
      <c r="AE118" s="163"/>
      <c r="AF118" s="163"/>
      <c r="AG118" s="163"/>
      <c r="AH118" s="164"/>
      <c r="AI118" s="227"/>
      <c r="AJ118" s="228"/>
      <c r="AK118" s="162"/>
      <c r="AL118" s="163"/>
      <c r="AM118" s="163"/>
      <c r="AN118" s="163"/>
      <c r="AO118" s="163"/>
      <c r="AP118" s="163"/>
      <c r="AQ118" s="164"/>
      <c r="AR118" s="211"/>
      <c r="AS118" s="212"/>
      <c r="AT118" s="212"/>
      <c r="AU118" s="212"/>
      <c r="AV118" s="212"/>
      <c r="AW118" s="212"/>
      <c r="AX118" s="213"/>
      <c r="AY118" s="211"/>
      <c r="AZ118" s="212"/>
      <c r="BA118" s="212"/>
      <c r="BB118" s="212"/>
      <c r="BC118" s="212"/>
      <c r="BD118" s="212"/>
      <c r="BE118" s="212"/>
      <c r="BF118" s="212"/>
      <c r="BG118" s="213"/>
      <c r="BH118" s="214"/>
      <c r="BI118" s="215"/>
    </row>
    <row r="119" spans="1:61" ht="6" customHeight="1" x14ac:dyDescent="0.15">
      <c r="A119" s="165" t="s">
        <v>225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66"/>
      <c r="O119" s="150" t="s">
        <v>268</v>
      </c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3" t="s">
        <v>315</v>
      </c>
      <c r="AZ119" s="153"/>
      <c r="BA119" s="153"/>
      <c r="BB119" s="153"/>
      <c r="BC119" s="153"/>
      <c r="BD119" s="153"/>
      <c r="BE119" s="153"/>
      <c r="BF119" s="153"/>
      <c r="BG119" s="153"/>
      <c r="BH119" s="201">
        <f>SUM(BH112:BI118)</f>
        <v>0</v>
      </c>
      <c r="BI119" s="202"/>
    </row>
    <row r="120" spans="1:61" ht="6" customHeight="1" x14ac:dyDescent="0.15">
      <c r="A120" s="167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68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203"/>
      <c r="BI120" s="204"/>
    </row>
    <row r="121" spans="1:61" ht="6" customHeight="1" x14ac:dyDescent="0.15">
      <c r="A121" s="167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68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203"/>
      <c r="BI121" s="204"/>
    </row>
    <row r="122" spans="1:61" ht="6" customHeight="1" x14ac:dyDescent="0.15">
      <c r="A122" s="169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70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214"/>
      <c r="BI122" s="215"/>
    </row>
    <row r="123" spans="1:61" ht="6" customHeight="1" x14ac:dyDescent="0.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</row>
    <row r="124" spans="1:61" ht="6" customHeight="1" x14ac:dyDescent="0.15">
      <c r="A124" s="45"/>
      <c r="B124" s="45"/>
      <c r="C124" s="181"/>
      <c r="D124" s="181"/>
      <c r="E124" s="181"/>
      <c r="F124" s="182" t="s">
        <v>479</v>
      </c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</row>
    <row r="125" spans="1:61" ht="6" customHeight="1" x14ac:dyDescent="0.15">
      <c r="A125" s="45"/>
      <c r="B125" s="45"/>
      <c r="C125" s="181"/>
      <c r="D125" s="181"/>
      <c r="E125" s="181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</row>
    <row r="126" spans="1:61" ht="6" customHeight="1" x14ac:dyDescent="0.15">
      <c r="A126" s="45"/>
      <c r="B126" s="45"/>
      <c r="C126" s="183" t="s">
        <v>480</v>
      </c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</row>
    <row r="127" spans="1:61" ht="6" customHeight="1" x14ac:dyDescent="0.15">
      <c r="A127" s="45"/>
      <c r="B127" s="45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</row>
    <row r="128" spans="1:61" ht="6" customHeight="1" x14ac:dyDescent="0.1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</row>
    <row r="129" spans="1:61" ht="6" customHeight="1" x14ac:dyDescent="0.15">
      <c r="A129" s="45"/>
      <c r="B129" s="183" t="s">
        <v>481</v>
      </c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</row>
    <row r="130" spans="1:61" ht="6" customHeight="1" x14ac:dyDescent="0.15">
      <c r="A130" s="45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</row>
    <row r="131" spans="1:61" ht="6" customHeight="1" x14ac:dyDescent="0.15">
      <c r="A131" s="45"/>
      <c r="B131" s="45"/>
      <c r="C131" s="183" t="s">
        <v>499</v>
      </c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</row>
    <row r="132" spans="1:61" ht="6" customHeight="1" x14ac:dyDescent="0.15">
      <c r="A132" s="45"/>
      <c r="B132" s="45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</row>
    <row r="133" spans="1:61" ht="6" customHeight="1" x14ac:dyDescent="0.15">
      <c r="A133" s="45"/>
      <c r="B133" s="45"/>
      <c r="C133" s="183" t="s">
        <v>485</v>
      </c>
      <c r="D133" s="183"/>
      <c r="E133" s="183"/>
      <c r="F133" s="183"/>
      <c r="G133" s="183"/>
      <c r="H133" s="183"/>
      <c r="I133" s="183"/>
      <c r="J133" s="183"/>
      <c r="K133" s="183"/>
      <c r="L133" s="183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182" t="s">
        <v>486</v>
      </c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</row>
    <row r="134" spans="1:61" ht="6" customHeight="1" x14ac:dyDescent="0.15">
      <c r="A134" s="45"/>
      <c r="B134" s="45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</row>
    <row r="135" spans="1:61" ht="6" customHeight="1" x14ac:dyDescent="0.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182" t="s">
        <v>482</v>
      </c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</row>
    <row r="136" spans="1:61" ht="6" customHeight="1" x14ac:dyDescent="0.1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183" t="s">
        <v>484</v>
      </c>
      <c r="P136" s="183"/>
      <c r="Q136" s="183"/>
      <c r="R136" s="183"/>
      <c r="S136" s="183"/>
      <c r="T136" s="183"/>
      <c r="U136" s="45"/>
      <c r="V136" s="45"/>
      <c r="W136" s="45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</row>
    <row r="137" spans="1:61" ht="6" customHeight="1" x14ac:dyDescent="0.1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183"/>
      <c r="P137" s="183"/>
      <c r="Q137" s="183"/>
      <c r="R137" s="183"/>
      <c r="S137" s="183"/>
      <c r="T137" s="183"/>
      <c r="U137" s="45"/>
      <c r="V137" s="45"/>
      <c r="W137" s="45"/>
      <c r="X137" s="182" t="s">
        <v>483</v>
      </c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</row>
    <row r="138" spans="1:61" ht="6" customHeight="1" x14ac:dyDescent="0.1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</row>
    <row r="139" spans="1:61" ht="6" customHeight="1" x14ac:dyDescent="0.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180" t="s">
        <v>487</v>
      </c>
      <c r="Z139" s="180"/>
      <c r="AA139" s="180"/>
      <c r="AB139" s="180"/>
      <c r="AC139" s="180"/>
      <c r="AD139" s="180"/>
      <c r="AE139" s="180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</row>
    <row r="140" spans="1:61" ht="6" customHeight="1" x14ac:dyDescent="0.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180"/>
      <c r="Z140" s="180"/>
      <c r="AA140" s="180"/>
      <c r="AB140" s="180"/>
      <c r="AC140" s="180"/>
      <c r="AD140" s="180"/>
      <c r="AE140" s="180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</row>
    <row r="141" spans="1:61" ht="6" customHeight="1" x14ac:dyDescent="0.1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</row>
    <row r="142" spans="1:61" ht="6" customHeight="1" x14ac:dyDescent="0.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</row>
    <row r="143" spans="1:61" ht="6" customHeight="1" x14ac:dyDescent="0.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</row>
    <row r="144" spans="1:61" ht="6" customHeight="1" x14ac:dyDescent="0.1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</row>
    <row r="145" spans="1:61" ht="6" customHeight="1" x14ac:dyDescent="0.1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</row>
    <row r="146" spans="1:61" ht="6" customHeight="1" x14ac:dyDescent="0.1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</row>
    <row r="147" spans="1:61" ht="6" customHeight="1" x14ac:dyDescent="0.1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</row>
    <row r="148" spans="1:61" ht="6" customHeight="1" x14ac:dyDescent="0.1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</row>
    <row r="149" spans="1:61" ht="6" customHeight="1" x14ac:dyDescent="0.1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</row>
  </sheetData>
  <customSheetViews>
    <customSheetView guid="{1CD4367B-6F74-4412-9A95-1DA4DA2ACEC7}" scale="145" fitToPage="1">
      <selection activeCell="O101" sqref="O101:P104"/>
      <pageMargins left="0.3" right="0.26" top="0.34" bottom="0.24" header="0.24" footer="0.2"/>
      <pageSetup paperSize="9" scale="94" orientation="portrait" r:id="rId1"/>
    </customSheetView>
  </customSheetViews>
  <mergeCells count="303">
    <mergeCell ref="S101:Y103"/>
    <mergeCell ref="Z101:BG103"/>
    <mergeCell ref="Q101:R103"/>
    <mergeCell ref="O136:T137"/>
    <mergeCell ref="AV4:AX6"/>
    <mergeCell ref="BI4:BI6"/>
    <mergeCell ref="BG4:BH6"/>
    <mergeCell ref="BF4:BF6"/>
    <mergeCell ref="BD4:BE6"/>
    <mergeCell ref="BC4:BC6"/>
    <mergeCell ref="AY4:BB6"/>
    <mergeCell ref="O12:S15"/>
    <mergeCell ref="T12:AF15"/>
    <mergeCell ref="AL7:AS9"/>
    <mergeCell ref="AT7:BI9"/>
    <mergeCell ref="AT13:BI15"/>
    <mergeCell ref="O84:P89"/>
    <mergeCell ref="O90:P93"/>
    <mergeCell ref="O94:P97"/>
    <mergeCell ref="O98:P100"/>
    <mergeCell ref="Q42:R45"/>
    <mergeCell ref="Q46:R48"/>
    <mergeCell ref="Q49:R51"/>
    <mergeCell ref="Q52:R54"/>
    <mergeCell ref="H16:K18"/>
    <mergeCell ref="L16:M18"/>
    <mergeCell ref="C42:N45"/>
    <mergeCell ref="C46:N48"/>
    <mergeCell ref="C49:N51"/>
    <mergeCell ref="C52:N54"/>
    <mergeCell ref="C55:N58"/>
    <mergeCell ref="C39:N41"/>
    <mergeCell ref="A39:B41"/>
    <mergeCell ref="G12:N15"/>
    <mergeCell ref="B12:F13"/>
    <mergeCell ref="AL10:AS18"/>
    <mergeCell ref="AT10:BI12"/>
    <mergeCell ref="B9:F11"/>
    <mergeCell ref="G9:U11"/>
    <mergeCell ref="AT16:BI18"/>
    <mergeCell ref="Q36:R38"/>
    <mergeCell ref="C28:N35"/>
    <mergeCell ref="O28:P35"/>
    <mergeCell ref="Q28:Y35"/>
    <mergeCell ref="Z28:AH35"/>
    <mergeCell ref="AI28:AQ35"/>
    <mergeCell ref="C36:N38"/>
    <mergeCell ref="O36:P38"/>
    <mergeCell ref="B14:F15"/>
    <mergeCell ref="A24:B26"/>
    <mergeCell ref="C24:K26"/>
    <mergeCell ref="L24:P26"/>
    <mergeCell ref="Q24:R26"/>
    <mergeCell ref="A19:BI23"/>
    <mergeCell ref="S24:T26"/>
    <mergeCell ref="U24:V26"/>
    <mergeCell ref="B16:G18"/>
    <mergeCell ref="AN24:AO26"/>
    <mergeCell ref="AP24:AQ26"/>
    <mergeCell ref="AV24:AW26"/>
    <mergeCell ref="AX24:AY26"/>
    <mergeCell ref="AZ24:BA26"/>
    <mergeCell ref="W24:Z26"/>
    <mergeCell ref="AA24:AB26"/>
    <mergeCell ref="AG24:AH26"/>
    <mergeCell ref="A36:B38"/>
    <mergeCell ref="Z36:AA38"/>
    <mergeCell ref="AC24:AE26"/>
    <mergeCell ref="AF24:AF26"/>
    <mergeCell ref="AR24:AT26"/>
    <mergeCell ref="AU24:AU26"/>
    <mergeCell ref="AI24:AM26"/>
    <mergeCell ref="Z39:AA41"/>
    <mergeCell ref="AB36:AH38"/>
    <mergeCell ref="AB39:AH41"/>
    <mergeCell ref="AI36:AJ38"/>
    <mergeCell ref="AK36:AQ38"/>
    <mergeCell ref="AI39:AQ41"/>
    <mergeCell ref="Q39:R41"/>
    <mergeCell ref="A59:B61"/>
    <mergeCell ref="A62:B67"/>
    <mergeCell ref="Q59:R61"/>
    <mergeCell ref="Q62:R67"/>
    <mergeCell ref="S36:Y38"/>
    <mergeCell ref="S39:Y41"/>
    <mergeCell ref="S42:Y45"/>
    <mergeCell ref="S46:Y48"/>
    <mergeCell ref="S49:Y51"/>
    <mergeCell ref="S52:Y54"/>
    <mergeCell ref="S55:Y58"/>
    <mergeCell ref="S59:Y61"/>
    <mergeCell ref="S62:Y67"/>
    <mergeCell ref="Z55:AA58"/>
    <mergeCell ref="Z59:AA61"/>
    <mergeCell ref="Z62:AA67"/>
    <mergeCell ref="Q55:R58"/>
    <mergeCell ref="A68:B73"/>
    <mergeCell ref="A74:B77"/>
    <mergeCell ref="A78:B80"/>
    <mergeCell ref="A42:B45"/>
    <mergeCell ref="A46:B48"/>
    <mergeCell ref="A49:B51"/>
    <mergeCell ref="A52:B54"/>
    <mergeCell ref="A55:B58"/>
    <mergeCell ref="C115:N118"/>
    <mergeCell ref="C59:N61"/>
    <mergeCell ref="C62:N67"/>
    <mergeCell ref="C104:N107"/>
    <mergeCell ref="A104:B107"/>
    <mergeCell ref="A81:B83"/>
    <mergeCell ref="A84:B89"/>
    <mergeCell ref="A90:B93"/>
    <mergeCell ref="A94:B97"/>
    <mergeCell ref="A98:B100"/>
    <mergeCell ref="A101:B103"/>
    <mergeCell ref="O68:P73"/>
    <mergeCell ref="O74:P77"/>
    <mergeCell ref="O78:P80"/>
    <mergeCell ref="O39:P41"/>
    <mergeCell ref="O42:P45"/>
    <mergeCell ref="C68:N73"/>
    <mergeCell ref="C74:N77"/>
    <mergeCell ref="C78:N80"/>
    <mergeCell ref="O101:P103"/>
    <mergeCell ref="C101:N103"/>
    <mergeCell ref="C84:N89"/>
    <mergeCell ref="C90:N93"/>
    <mergeCell ref="C94:N97"/>
    <mergeCell ref="C98:N100"/>
    <mergeCell ref="C81:N83"/>
    <mergeCell ref="O46:P48"/>
    <mergeCell ref="O49:P51"/>
    <mergeCell ref="O52:P54"/>
    <mergeCell ref="O55:P58"/>
    <mergeCell ref="O59:P61"/>
    <mergeCell ref="O62:P67"/>
    <mergeCell ref="O81:P83"/>
    <mergeCell ref="S68:Y73"/>
    <mergeCell ref="S74:Y77"/>
    <mergeCell ref="S78:Y80"/>
    <mergeCell ref="S81:Y83"/>
    <mergeCell ref="S84:Y89"/>
    <mergeCell ref="Q84:R89"/>
    <mergeCell ref="Q90:R93"/>
    <mergeCell ref="Q94:R97"/>
    <mergeCell ref="Q98:R100"/>
    <mergeCell ref="Q68:R73"/>
    <mergeCell ref="Q74:R77"/>
    <mergeCell ref="Q78:R80"/>
    <mergeCell ref="Q81:R83"/>
    <mergeCell ref="Z68:AA73"/>
    <mergeCell ref="Z42:AA45"/>
    <mergeCell ref="Z46:AA48"/>
    <mergeCell ref="Z49:AA51"/>
    <mergeCell ref="Z52:AH54"/>
    <mergeCell ref="AI52:AQ54"/>
    <mergeCell ref="AB42:AH45"/>
    <mergeCell ref="AB46:AH48"/>
    <mergeCell ref="AB49:AH51"/>
    <mergeCell ref="AI42:AJ45"/>
    <mergeCell ref="AI49:AJ51"/>
    <mergeCell ref="AK42:AQ45"/>
    <mergeCell ref="AK49:AQ51"/>
    <mergeCell ref="AI46:AQ48"/>
    <mergeCell ref="AI55:AJ58"/>
    <mergeCell ref="AI59:AJ61"/>
    <mergeCell ref="AI62:AJ67"/>
    <mergeCell ref="AI68:AJ73"/>
    <mergeCell ref="AB55:AH58"/>
    <mergeCell ref="AB59:AH61"/>
    <mergeCell ref="AB62:AH67"/>
    <mergeCell ref="AK74:AQ77"/>
    <mergeCell ref="AK78:AQ80"/>
    <mergeCell ref="AK81:AQ83"/>
    <mergeCell ref="AK84:AQ89"/>
    <mergeCell ref="Z74:AA77"/>
    <mergeCell ref="Z78:AA80"/>
    <mergeCell ref="Z81:AA83"/>
    <mergeCell ref="Z84:AA89"/>
    <mergeCell ref="Z90:AA93"/>
    <mergeCell ref="AI74:AJ77"/>
    <mergeCell ref="AB78:AH80"/>
    <mergeCell ref="AB81:AH83"/>
    <mergeCell ref="AB84:AH89"/>
    <mergeCell ref="AI78:AJ80"/>
    <mergeCell ref="AI81:AJ83"/>
    <mergeCell ref="AI84:AJ89"/>
    <mergeCell ref="AB90:AH93"/>
    <mergeCell ref="AI90:AJ93"/>
    <mergeCell ref="AK90:AQ93"/>
    <mergeCell ref="BH68:BI73"/>
    <mergeCell ref="AY68:BG73"/>
    <mergeCell ref="AR68:AX73"/>
    <mergeCell ref="BH62:BI65"/>
    <mergeCell ref="BH66:BI67"/>
    <mergeCell ref="AB68:AH73"/>
    <mergeCell ref="AB74:AH77"/>
    <mergeCell ref="AR42:AX45"/>
    <mergeCell ref="AY42:BG45"/>
    <mergeCell ref="BH42:BI45"/>
    <mergeCell ref="AK55:AQ58"/>
    <mergeCell ref="AK59:AQ61"/>
    <mergeCell ref="AK62:AQ67"/>
    <mergeCell ref="AK68:AQ73"/>
    <mergeCell ref="AY52:BG54"/>
    <mergeCell ref="AR52:AX54"/>
    <mergeCell ref="BH49:BI51"/>
    <mergeCell ref="BH52:BI54"/>
    <mergeCell ref="BH55:BI58"/>
    <mergeCell ref="AY55:BG58"/>
    <mergeCell ref="AR55:AX58"/>
    <mergeCell ref="BH46:BI48"/>
    <mergeCell ref="AY46:BG48"/>
    <mergeCell ref="AR46:AX48"/>
    <mergeCell ref="BH119:BI122"/>
    <mergeCell ref="AY84:BG89"/>
    <mergeCell ref="AR84:AX89"/>
    <mergeCell ref="BH81:BI83"/>
    <mergeCell ref="AY81:BG83"/>
    <mergeCell ref="AR81:AX83"/>
    <mergeCell ref="AY90:BG93"/>
    <mergeCell ref="BH74:BI77"/>
    <mergeCell ref="AY74:BG77"/>
    <mergeCell ref="AR74:AX77"/>
    <mergeCell ref="BH78:BI80"/>
    <mergeCell ref="O108:AX111"/>
    <mergeCell ref="BH108:BI111"/>
    <mergeCell ref="AY108:BG111"/>
    <mergeCell ref="Z115:AA118"/>
    <mergeCell ref="S90:Y93"/>
    <mergeCell ref="S94:Y97"/>
    <mergeCell ref="S98:Y100"/>
    <mergeCell ref="S104:BG107"/>
    <mergeCell ref="S112:Y114"/>
    <mergeCell ref="Z98:BG100"/>
    <mergeCell ref="Q112:R114"/>
    <mergeCell ref="Q115:R118"/>
    <mergeCell ref="Q104:R107"/>
    <mergeCell ref="AR78:AS80"/>
    <mergeCell ref="AT78:AX80"/>
    <mergeCell ref="BH115:BI118"/>
    <mergeCell ref="BH112:BI114"/>
    <mergeCell ref="AY78:AZ80"/>
    <mergeCell ref="BA78:BG80"/>
    <mergeCell ref="AR90:AS93"/>
    <mergeCell ref="AT90:AX93"/>
    <mergeCell ref="Z112:AH114"/>
    <mergeCell ref="AI112:AQ114"/>
    <mergeCell ref="BH90:BI93"/>
    <mergeCell ref="BH104:BI107"/>
    <mergeCell ref="BH98:BI100"/>
    <mergeCell ref="BH94:BI97"/>
    <mergeCell ref="BH84:BI89"/>
    <mergeCell ref="AB115:AH118"/>
    <mergeCell ref="AR112:AX114"/>
    <mergeCell ref="AK115:AQ118"/>
    <mergeCell ref="AI115:AJ118"/>
    <mergeCell ref="AY115:BG118"/>
    <mergeCell ref="AY112:BG114"/>
    <mergeCell ref="AR115:AX118"/>
    <mergeCell ref="BH101:BI103"/>
    <mergeCell ref="Z94:BG97"/>
    <mergeCell ref="BB24:BG26"/>
    <mergeCell ref="BH24:BI26"/>
    <mergeCell ref="AR66:AR67"/>
    <mergeCell ref="AS66:AW67"/>
    <mergeCell ref="AX66:BG67"/>
    <mergeCell ref="AR62:BG65"/>
    <mergeCell ref="BH59:BI61"/>
    <mergeCell ref="AY59:BG61"/>
    <mergeCell ref="AR59:AX61"/>
    <mergeCell ref="BH36:BI38"/>
    <mergeCell ref="BH39:BI41"/>
    <mergeCell ref="AY49:BG51"/>
    <mergeCell ref="AR49:AX51"/>
    <mergeCell ref="AR28:AX35"/>
    <mergeCell ref="AY28:BG35"/>
    <mergeCell ref="BH28:BI35"/>
    <mergeCell ref="AR36:AX38"/>
    <mergeCell ref="AR39:AX41"/>
    <mergeCell ref="AY36:BG38"/>
    <mergeCell ref="AY39:BG41"/>
    <mergeCell ref="Y139:AE140"/>
    <mergeCell ref="C124:E125"/>
    <mergeCell ref="F124:AD125"/>
    <mergeCell ref="C126:S127"/>
    <mergeCell ref="B129:P130"/>
    <mergeCell ref="X135:AO136"/>
    <mergeCell ref="X137:AN138"/>
    <mergeCell ref="C133:L134"/>
    <mergeCell ref="X133:AN134"/>
    <mergeCell ref="C131:Y132"/>
    <mergeCell ref="O119:AX122"/>
    <mergeCell ref="AY119:BG122"/>
    <mergeCell ref="S115:Y118"/>
    <mergeCell ref="O104:P107"/>
    <mergeCell ref="O112:P114"/>
    <mergeCell ref="O115:P118"/>
    <mergeCell ref="A119:N122"/>
    <mergeCell ref="A112:B114"/>
    <mergeCell ref="A115:B118"/>
    <mergeCell ref="A108:N111"/>
    <mergeCell ref="C112:N114"/>
  </mergeCells>
  <phoneticPr fontId="19"/>
  <dataValidations count="3">
    <dataValidation type="list" allowBlank="1" showInputMessage="1" showErrorMessage="1" sqref="Q42:R45 Q55:R58 Q62:R77 Q84:R93 Q112:R118 Z115:AA118 AI115:AJ118 Z84:AA93 AR90:AS93 AI84:AJ93 Z62:AA77 AI62:AJ77 Z55:AA58 AI55:AJ58 Z42:AA45 AI42:AJ45 Q104:R107">
      <formula1>"○,　　"</formula1>
    </dataValidation>
    <dataValidation type="list" allowBlank="1" showInputMessage="1" showErrorMessage="1" sqref="Q36:R41 Q46:R54 Q59:R61 Q78:R83 AI78:AJ83 Z78:AA83 AR78:AS80 AY78:AZ80 Z59:AA61 AI59:AJ61 AI49:AJ51 Z46:AA51 Z36:AA41 AI36:AJ38">
      <formula1>"○,　"</formula1>
    </dataValidation>
    <dataValidation type="list" allowBlank="1" showInputMessage="1" showErrorMessage="1" sqref="Q101:R103">
      <formula1>"○,"</formula1>
    </dataValidation>
  </dataValidations>
  <pageMargins left="0.3" right="0.26" top="0.34" bottom="0.24" header="0.24" footer="0.2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28"/>
  <sheetViews>
    <sheetView zoomScale="175" zoomScaleNormal="175" workbookViewId="0">
      <selection activeCell="E76" sqref="E76:F79"/>
    </sheetView>
  </sheetViews>
  <sheetFormatPr defaultColWidth="3.125" defaultRowHeight="11.25" x14ac:dyDescent="0.15"/>
  <cols>
    <col min="1" max="2" width="1.625" style="127" customWidth="1"/>
    <col min="3" max="7" width="2.25" style="127" customWidth="1"/>
    <col min="8" max="8" width="2.375" style="127" customWidth="1"/>
    <col min="9" max="11" width="2.25" style="127" customWidth="1"/>
    <col min="12" max="63" width="1.625" style="127" customWidth="1"/>
    <col min="64" max="16384" width="3.125" style="127"/>
  </cols>
  <sheetData>
    <row r="1" spans="2:63" ht="6" customHeight="1" x14ac:dyDescent="0.15">
      <c r="B1" s="31"/>
      <c r="C1" s="31"/>
    </row>
    <row r="2" spans="2:63" ht="6" customHeight="1" x14ac:dyDescent="0.15"/>
    <row r="3" spans="2:63" ht="6" customHeight="1" x14ac:dyDescent="0.15">
      <c r="B3" s="139"/>
    </row>
    <row r="4" spans="2:63" ht="6" customHeight="1" x14ac:dyDescent="0.15">
      <c r="AX4" s="183" t="s">
        <v>517</v>
      </c>
      <c r="AY4" s="183"/>
      <c r="AZ4" s="183"/>
      <c r="BA4" s="183"/>
      <c r="BB4" s="183"/>
      <c r="BC4" s="183"/>
      <c r="BD4" s="183"/>
      <c r="BE4" s="183" t="s">
        <v>516</v>
      </c>
      <c r="BF4" s="183"/>
      <c r="BG4" s="183"/>
      <c r="BH4" s="183" t="s">
        <v>526</v>
      </c>
      <c r="BI4" s="183"/>
      <c r="BJ4" s="183"/>
      <c r="BK4" s="183" t="s">
        <v>515</v>
      </c>
    </row>
    <row r="5" spans="2:63" ht="6" customHeight="1" x14ac:dyDescent="0.15"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</row>
    <row r="6" spans="2:63" ht="6" customHeight="1" x14ac:dyDescent="0.15"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</row>
    <row r="7" spans="2:63" ht="6" customHeight="1" x14ac:dyDescent="0.15">
      <c r="AL7" s="156" t="s">
        <v>91</v>
      </c>
      <c r="AM7" s="157"/>
      <c r="AN7" s="157"/>
      <c r="AO7" s="157"/>
      <c r="AP7" s="157"/>
      <c r="AQ7" s="157"/>
      <c r="AR7" s="157"/>
      <c r="AS7" s="158"/>
      <c r="AT7" s="156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8"/>
    </row>
    <row r="8" spans="2:63" ht="6" customHeight="1" x14ac:dyDescent="0.15">
      <c r="AL8" s="159"/>
      <c r="AM8" s="160"/>
      <c r="AN8" s="160"/>
      <c r="AO8" s="160"/>
      <c r="AP8" s="160"/>
      <c r="AQ8" s="160"/>
      <c r="AR8" s="160"/>
      <c r="AS8" s="161"/>
      <c r="AT8" s="159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1"/>
    </row>
    <row r="9" spans="2:63" ht="6" customHeight="1" x14ac:dyDescent="0.15">
      <c r="B9" s="263" t="s">
        <v>169</v>
      </c>
      <c r="C9" s="263"/>
      <c r="D9" s="263"/>
      <c r="E9" s="263"/>
      <c r="F9" s="263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AL9" s="162"/>
      <c r="AM9" s="163"/>
      <c r="AN9" s="163"/>
      <c r="AO9" s="163"/>
      <c r="AP9" s="163"/>
      <c r="AQ9" s="163"/>
      <c r="AR9" s="163"/>
      <c r="AS9" s="164"/>
      <c r="AT9" s="162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4"/>
    </row>
    <row r="10" spans="2:63" ht="6" customHeight="1" x14ac:dyDescent="0.15">
      <c r="B10" s="263"/>
      <c r="C10" s="263"/>
      <c r="D10" s="263"/>
      <c r="E10" s="263"/>
      <c r="F10" s="263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AL10" s="159" t="s">
        <v>89</v>
      </c>
      <c r="AM10" s="160"/>
      <c r="AN10" s="160"/>
      <c r="AO10" s="160"/>
      <c r="AP10" s="160"/>
      <c r="AQ10" s="160"/>
      <c r="AR10" s="160"/>
      <c r="AS10" s="161"/>
      <c r="AT10" s="258" t="s">
        <v>320</v>
      </c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</row>
    <row r="11" spans="2:63" ht="6" customHeight="1" x14ac:dyDescent="0.15">
      <c r="B11" s="264"/>
      <c r="C11" s="264"/>
      <c r="D11" s="264"/>
      <c r="E11" s="264"/>
      <c r="F11" s="264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AL11" s="159"/>
      <c r="AM11" s="160"/>
      <c r="AN11" s="160"/>
      <c r="AO11" s="160"/>
      <c r="AP11" s="160"/>
      <c r="AQ11" s="160"/>
      <c r="AR11" s="160"/>
      <c r="AS11" s="161"/>
      <c r="AT11" s="253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2"/>
    </row>
    <row r="12" spans="2:63" ht="6" customHeight="1" x14ac:dyDescent="0.15">
      <c r="B12" s="262" t="s">
        <v>170</v>
      </c>
      <c r="C12" s="262"/>
      <c r="D12" s="262"/>
      <c r="E12" s="262"/>
      <c r="F12" s="262"/>
      <c r="G12" s="157"/>
      <c r="H12" s="157"/>
      <c r="I12" s="157"/>
      <c r="J12" s="157"/>
      <c r="K12" s="157"/>
      <c r="L12" s="157"/>
      <c r="M12" s="157"/>
      <c r="N12" s="157"/>
      <c r="O12" s="262" t="s">
        <v>172</v>
      </c>
      <c r="P12" s="262"/>
      <c r="Q12" s="262"/>
      <c r="R12" s="262"/>
      <c r="S12" s="262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08"/>
      <c r="AL12" s="159"/>
      <c r="AM12" s="160"/>
      <c r="AN12" s="160"/>
      <c r="AO12" s="160"/>
      <c r="AP12" s="160"/>
      <c r="AQ12" s="160"/>
      <c r="AR12" s="160"/>
      <c r="AS12" s="161"/>
      <c r="AT12" s="254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6"/>
    </row>
    <row r="13" spans="2:63" ht="6" customHeight="1" x14ac:dyDescent="0.15">
      <c r="B13" s="263"/>
      <c r="C13" s="263"/>
      <c r="D13" s="263"/>
      <c r="E13" s="263"/>
      <c r="F13" s="263"/>
      <c r="G13" s="160"/>
      <c r="H13" s="160"/>
      <c r="I13" s="160"/>
      <c r="J13" s="160"/>
      <c r="K13" s="160"/>
      <c r="L13" s="160"/>
      <c r="M13" s="160"/>
      <c r="N13" s="160"/>
      <c r="O13" s="263"/>
      <c r="P13" s="263"/>
      <c r="Q13" s="263"/>
      <c r="R13" s="263"/>
      <c r="S13" s="263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08"/>
      <c r="AL13" s="159"/>
      <c r="AM13" s="160"/>
      <c r="AN13" s="160"/>
      <c r="AO13" s="160"/>
      <c r="AP13" s="160"/>
      <c r="AQ13" s="160"/>
      <c r="AR13" s="160"/>
      <c r="AS13" s="161"/>
      <c r="AT13" s="278" t="s">
        <v>538</v>
      </c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80"/>
    </row>
    <row r="14" spans="2:63" ht="6" customHeight="1" x14ac:dyDescent="0.15">
      <c r="B14" s="263" t="s">
        <v>171</v>
      </c>
      <c r="C14" s="263"/>
      <c r="D14" s="263"/>
      <c r="E14" s="263"/>
      <c r="F14" s="263"/>
      <c r="G14" s="160"/>
      <c r="H14" s="160"/>
      <c r="I14" s="160"/>
      <c r="J14" s="160"/>
      <c r="K14" s="160"/>
      <c r="L14" s="160"/>
      <c r="M14" s="160"/>
      <c r="N14" s="160"/>
      <c r="O14" s="263"/>
      <c r="P14" s="263"/>
      <c r="Q14" s="263"/>
      <c r="R14" s="263"/>
      <c r="S14" s="263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08"/>
      <c r="AL14" s="159"/>
      <c r="AM14" s="160"/>
      <c r="AN14" s="160"/>
      <c r="AO14" s="160"/>
      <c r="AP14" s="160"/>
      <c r="AQ14" s="160"/>
      <c r="AR14" s="160"/>
      <c r="AS14" s="161"/>
      <c r="AT14" s="281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3"/>
    </row>
    <row r="15" spans="2:63" ht="6" customHeight="1" x14ac:dyDescent="0.15">
      <c r="B15" s="264"/>
      <c r="C15" s="264"/>
      <c r="D15" s="264"/>
      <c r="E15" s="264"/>
      <c r="F15" s="264"/>
      <c r="G15" s="163"/>
      <c r="H15" s="163"/>
      <c r="I15" s="163"/>
      <c r="J15" s="163"/>
      <c r="K15" s="163"/>
      <c r="L15" s="163"/>
      <c r="M15" s="163"/>
      <c r="N15" s="163"/>
      <c r="O15" s="264"/>
      <c r="P15" s="264"/>
      <c r="Q15" s="264"/>
      <c r="R15" s="264"/>
      <c r="S15" s="264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08"/>
      <c r="AL15" s="159"/>
      <c r="AM15" s="160"/>
      <c r="AN15" s="160"/>
      <c r="AO15" s="160"/>
      <c r="AP15" s="160"/>
      <c r="AQ15" s="160"/>
      <c r="AR15" s="160"/>
      <c r="AS15" s="161"/>
      <c r="AT15" s="284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6"/>
    </row>
    <row r="16" spans="2:63" ht="6" customHeight="1" x14ac:dyDescent="0.15">
      <c r="B16" s="262" t="s">
        <v>488</v>
      </c>
      <c r="C16" s="262"/>
      <c r="D16" s="262"/>
      <c r="E16" s="262"/>
      <c r="F16" s="262"/>
      <c r="G16" s="262"/>
      <c r="H16" s="157"/>
      <c r="I16" s="157"/>
      <c r="J16" s="157"/>
      <c r="K16" s="157"/>
      <c r="L16" s="262" t="s">
        <v>489</v>
      </c>
      <c r="M16" s="262"/>
      <c r="N16" s="135"/>
      <c r="O16" s="135"/>
      <c r="P16" s="135"/>
      <c r="AL16" s="159"/>
      <c r="AM16" s="160"/>
      <c r="AN16" s="160"/>
      <c r="AO16" s="160"/>
      <c r="AP16" s="160"/>
      <c r="AQ16" s="160"/>
      <c r="AR16" s="160"/>
      <c r="AS16" s="161"/>
      <c r="AT16" s="258" t="s">
        <v>146</v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</row>
    <row r="17" spans="1:63" ht="6" customHeight="1" x14ac:dyDescent="0.15">
      <c r="B17" s="263"/>
      <c r="C17" s="263"/>
      <c r="D17" s="263"/>
      <c r="E17" s="263"/>
      <c r="F17" s="263"/>
      <c r="G17" s="263"/>
      <c r="H17" s="160"/>
      <c r="I17" s="160"/>
      <c r="J17" s="160"/>
      <c r="K17" s="160"/>
      <c r="L17" s="263"/>
      <c r="M17" s="263"/>
      <c r="N17" s="136"/>
      <c r="O17" s="136"/>
      <c r="P17" s="136"/>
      <c r="AL17" s="159"/>
      <c r="AM17" s="160"/>
      <c r="AN17" s="160"/>
      <c r="AO17" s="160"/>
      <c r="AP17" s="160"/>
      <c r="AQ17" s="160"/>
      <c r="AR17" s="160"/>
      <c r="AS17" s="161"/>
      <c r="AT17" s="253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2"/>
    </row>
    <row r="18" spans="1:63" ht="6" customHeight="1" x14ac:dyDescent="0.15">
      <c r="B18" s="264"/>
      <c r="C18" s="264"/>
      <c r="D18" s="264"/>
      <c r="E18" s="264"/>
      <c r="F18" s="264"/>
      <c r="G18" s="264"/>
      <c r="H18" s="163"/>
      <c r="I18" s="163"/>
      <c r="J18" s="163"/>
      <c r="K18" s="163"/>
      <c r="L18" s="264"/>
      <c r="M18" s="264"/>
      <c r="N18" s="136"/>
      <c r="O18" s="136"/>
      <c r="P18" s="136"/>
      <c r="AL18" s="162"/>
      <c r="AM18" s="163"/>
      <c r="AN18" s="163"/>
      <c r="AO18" s="163"/>
      <c r="AP18" s="163"/>
      <c r="AQ18" s="163"/>
      <c r="AR18" s="163"/>
      <c r="AS18" s="164"/>
      <c r="AT18" s="254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6"/>
    </row>
    <row r="19" spans="1:63" ht="6" customHeight="1" x14ac:dyDescent="0.15">
      <c r="A19" s="267" t="s">
        <v>125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</row>
    <row r="20" spans="1:63" ht="6" customHeight="1" x14ac:dyDescent="0.1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</row>
    <row r="21" spans="1:63" ht="6" customHeight="1" x14ac:dyDescent="0.1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</row>
    <row r="22" spans="1:63" ht="6" customHeight="1" x14ac:dyDescent="0.1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</row>
    <row r="23" spans="1:63" ht="6" customHeight="1" x14ac:dyDescent="0.1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</row>
    <row r="24" spans="1:63" ht="6" customHeight="1" x14ac:dyDescent="0.15">
      <c r="A24" s="186" t="s">
        <v>126</v>
      </c>
      <c r="B24" s="186"/>
      <c r="C24" s="266" t="s">
        <v>318</v>
      </c>
      <c r="D24" s="266"/>
      <c r="E24" s="266"/>
      <c r="F24" s="266"/>
      <c r="G24" s="266"/>
      <c r="H24" s="266"/>
      <c r="I24" s="266"/>
      <c r="J24" s="266"/>
      <c r="K24" s="266"/>
      <c r="L24" s="186" t="s">
        <v>174</v>
      </c>
      <c r="M24" s="186"/>
      <c r="N24" s="186"/>
      <c r="O24" s="186"/>
      <c r="P24" s="186"/>
      <c r="Q24" s="259" t="str">
        <f>BE80</f>
        <v/>
      </c>
      <c r="R24" s="259"/>
      <c r="S24" s="186" t="s">
        <v>175</v>
      </c>
      <c r="T24" s="186"/>
      <c r="U24" s="259">
        <f>H16</f>
        <v>0</v>
      </c>
      <c r="V24" s="259"/>
      <c r="W24" s="186" t="s">
        <v>176</v>
      </c>
      <c r="X24" s="186"/>
      <c r="Y24" s="186"/>
      <c r="Z24" s="186"/>
      <c r="AA24" s="186" t="s">
        <v>175</v>
      </c>
      <c r="AB24" s="186"/>
      <c r="AC24" s="261">
        <v>6000</v>
      </c>
      <c r="AD24" s="186"/>
      <c r="AE24" s="186"/>
      <c r="AF24" s="186" t="s">
        <v>180</v>
      </c>
      <c r="AG24" s="186" t="s">
        <v>177</v>
      </c>
      <c r="AH24" s="186"/>
      <c r="AI24" s="186" t="s">
        <v>279</v>
      </c>
      <c r="AJ24" s="186"/>
      <c r="AK24" s="186"/>
      <c r="AL24" s="186"/>
      <c r="AM24" s="186"/>
      <c r="AN24" s="259">
        <f>BE98</f>
        <v>0</v>
      </c>
      <c r="AO24" s="259"/>
      <c r="AP24" s="186" t="s">
        <v>175</v>
      </c>
      <c r="AQ24" s="186"/>
      <c r="AR24" s="261">
        <v>6000</v>
      </c>
      <c r="AS24" s="186"/>
      <c r="AT24" s="186"/>
      <c r="AU24" s="186" t="s">
        <v>281</v>
      </c>
      <c r="AV24" s="186" t="s">
        <v>282</v>
      </c>
      <c r="AW24" s="186"/>
      <c r="AX24" s="186">
        <v>1.1000000000000001</v>
      </c>
      <c r="AY24" s="186"/>
      <c r="AZ24" s="186" t="s">
        <v>326</v>
      </c>
      <c r="BA24" s="186"/>
      <c r="BB24" s="184" t="e">
        <f>(Q24*U24*AC24+AN24*AR24)*1.1</f>
        <v>#VALUE!</v>
      </c>
      <c r="BC24" s="184"/>
      <c r="BD24" s="184"/>
      <c r="BE24" s="184"/>
      <c r="BF24" s="184"/>
      <c r="BG24" s="184"/>
      <c r="BH24" s="287" t="s">
        <v>327</v>
      </c>
      <c r="BI24" s="287"/>
      <c r="BJ24" s="46"/>
      <c r="BK24" s="47"/>
    </row>
    <row r="25" spans="1:63" ht="6" customHeight="1" x14ac:dyDescent="0.15">
      <c r="A25" s="186"/>
      <c r="B25" s="186"/>
      <c r="C25" s="266"/>
      <c r="D25" s="266"/>
      <c r="E25" s="266"/>
      <c r="F25" s="266"/>
      <c r="G25" s="266"/>
      <c r="H25" s="266"/>
      <c r="I25" s="266"/>
      <c r="J25" s="266"/>
      <c r="K25" s="266"/>
      <c r="L25" s="186"/>
      <c r="M25" s="186"/>
      <c r="N25" s="186"/>
      <c r="O25" s="186"/>
      <c r="P25" s="186"/>
      <c r="Q25" s="259"/>
      <c r="R25" s="259"/>
      <c r="S25" s="186"/>
      <c r="T25" s="186"/>
      <c r="U25" s="259"/>
      <c r="V25" s="259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259"/>
      <c r="AO25" s="259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4"/>
      <c r="BC25" s="184"/>
      <c r="BD25" s="184"/>
      <c r="BE25" s="184"/>
      <c r="BF25" s="184"/>
      <c r="BG25" s="184"/>
      <c r="BH25" s="287"/>
      <c r="BI25" s="287"/>
      <c r="BJ25" s="46"/>
      <c r="BK25" s="47"/>
    </row>
    <row r="26" spans="1:63" ht="6" customHeight="1" x14ac:dyDescent="0.15">
      <c r="A26" s="186"/>
      <c r="B26" s="186"/>
      <c r="C26" s="266"/>
      <c r="D26" s="266"/>
      <c r="E26" s="266"/>
      <c r="F26" s="266"/>
      <c r="G26" s="266"/>
      <c r="H26" s="266"/>
      <c r="I26" s="266"/>
      <c r="J26" s="266"/>
      <c r="K26" s="266"/>
      <c r="L26" s="186"/>
      <c r="M26" s="186"/>
      <c r="N26" s="186"/>
      <c r="O26" s="186"/>
      <c r="P26" s="186"/>
      <c r="Q26" s="260"/>
      <c r="R26" s="260"/>
      <c r="S26" s="186"/>
      <c r="T26" s="186"/>
      <c r="U26" s="260"/>
      <c r="V26" s="260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260"/>
      <c r="AO26" s="260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5"/>
      <c r="BC26" s="185"/>
      <c r="BD26" s="185"/>
      <c r="BE26" s="185"/>
      <c r="BF26" s="185"/>
      <c r="BG26" s="185"/>
      <c r="BH26" s="287"/>
      <c r="BI26" s="287"/>
      <c r="BJ26" s="46"/>
      <c r="BK26" s="47"/>
    </row>
    <row r="27" spans="1:63" ht="6" customHeight="1" x14ac:dyDescent="0.1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77"/>
      <c r="M27" s="77"/>
      <c r="N27" s="77"/>
      <c r="O27" s="77"/>
      <c r="P27" s="77"/>
      <c r="Q27" s="138"/>
      <c r="R27" s="138"/>
      <c r="S27" s="137"/>
      <c r="T27" s="137"/>
      <c r="U27" s="138"/>
      <c r="V27" s="138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8"/>
      <c r="AO27" s="138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8"/>
      <c r="BE27" s="138"/>
      <c r="BF27" s="138"/>
      <c r="BG27" s="138"/>
      <c r="BH27" s="138"/>
      <c r="BI27" s="138"/>
      <c r="BJ27" s="138"/>
      <c r="BK27" s="137"/>
    </row>
    <row r="28" spans="1:63" ht="6" customHeight="1" x14ac:dyDescent="0.15">
      <c r="E28" s="128"/>
      <c r="F28" s="129"/>
      <c r="G28" s="156" t="s">
        <v>48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265" t="s">
        <v>127</v>
      </c>
      <c r="T28" s="319"/>
      <c r="U28" s="216" t="s">
        <v>184</v>
      </c>
      <c r="V28" s="271"/>
      <c r="W28" s="271"/>
      <c r="X28" s="271"/>
      <c r="Y28" s="271"/>
      <c r="Z28" s="271"/>
      <c r="AA28" s="271"/>
      <c r="AB28" s="271"/>
      <c r="AC28" s="288"/>
      <c r="AD28" s="216" t="s">
        <v>128</v>
      </c>
      <c r="AE28" s="271"/>
      <c r="AF28" s="271"/>
      <c r="AG28" s="271"/>
      <c r="AH28" s="271"/>
      <c r="AI28" s="271"/>
      <c r="AJ28" s="271"/>
      <c r="AK28" s="271"/>
      <c r="AL28" s="288"/>
      <c r="AM28" s="216" t="s">
        <v>186</v>
      </c>
      <c r="AN28" s="271"/>
      <c r="AO28" s="271"/>
      <c r="AP28" s="271"/>
      <c r="AQ28" s="271"/>
      <c r="AR28" s="271"/>
      <c r="AS28" s="271"/>
      <c r="AT28" s="271"/>
      <c r="AU28" s="288"/>
      <c r="AV28" s="216" t="s">
        <v>183</v>
      </c>
      <c r="AW28" s="271"/>
      <c r="AX28" s="271"/>
      <c r="AY28" s="271"/>
      <c r="AZ28" s="271"/>
      <c r="BA28" s="271"/>
      <c r="BB28" s="271"/>
      <c r="BC28" s="271"/>
      <c r="BD28" s="288"/>
      <c r="BE28" s="217" t="s">
        <v>2</v>
      </c>
      <c r="BF28" s="218"/>
      <c r="BG28" s="136"/>
      <c r="BH28" s="136"/>
      <c r="BI28" s="136"/>
      <c r="BJ28" s="49"/>
      <c r="BK28" s="49"/>
    </row>
    <row r="29" spans="1:63" ht="6" customHeight="1" x14ac:dyDescent="0.15">
      <c r="E29" s="130"/>
      <c r="F29" s="132"/>
      <c r="G29" s="159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/>
      <c r="S29" s="320"/>
      <c r="T29" s="321"/>
      <c r="U29" s="289"/>
      <c r="V29" s="272"/>
      <c r="W29" s="272"/>
      <c r="X29" s="272"/>
      <c r="Y29" s="272"/>
      <c r="Z29" s="272"/>
      <c r="AA29" s="272"/>
      <c r="AB29" s="272"/>
      <c r="AC29" s="290"/>
      <c r="AD29" s="289"/>
      <c r="AE29" s="272"/>
      <c r="AF29" s="272"/>
      <c r="AG29" s="272"/>
      <c r="AH29" s="272"/>
      <c r="AI29" s="272"/>
      <c r="AJ29" s="272"/>
      <c r="AK29" s="272"/>
      <c r="AL29" s="290"/>
      <c r="AM29" s="289"/>
      <c r="AN29" s="272"/>
      <c r="AO29" s="272"/>
      <c r="AP29" s="272"/>
      <c r="AQ29" s="272"/>
      <c r="AR29" s="272"/>
      <c r="AS29" s="272"/>
      <c r="AT29" s="272"/>
      <c r="AU29" s="290"/>
      <c r="AV29" s="289"/>
      <c r="AW29" s="272"/>
      <c r="AX29" s="272"/>
      <c r="AY29" s="272"/>
      <c r="AZ29" s="272"/>
      <c r="BA29" s="272"/>
      <c r="BB29" s="272"/>
      <c r="BC29" s="272"/>
      <c r="BD29" s="290"/>
      <c r="BE29" s="219"/>
      <c r="BF29" s="220"/>
      <c r="BG29" s="136"/>
      <c r="BH29" s="136"/>
      <c r="BI29" s="136"/>
      <c r="BJ29" s="49"/>
      <c r="BK29" s="49"/>
    </row>
    <row r="30" spans="1:63" ht="6" customHeight="1" x14ac:dyDescent="0.15">
      <c r="E30" s="130"/>
      <c r="F30" s="132"/>
      <c r="G30" s="159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320"/>
      <c r="T30" s="321"/>
      <c r="U30" s="289"/>
      <c r="V30" s="272"/>
      <c r="W30" s="272"/>
      <c r="X30" s="272"/>
      <c r="Y30" s="272"/>
      <c r="Z30" s="272"/>
      <c r="AA30" s="272"/>
      <c r="AB30" s="272"/>
      <c r="AC30" s="290"/>
      <c r="AD30" s="289"/>
      <c r="AE30" s="272"/>
      <c r="AF30" s="272"/>
      <c r="AG30" s="272"/>
      <c r="AH30" s="272"/>
      <c r="AI30" s="272"/>
      <c r="AJ30" s="272"/>
      <c r="AK30" s="272"/>
      <c r="AL30" s="290"/>
      <c r="AM30" s="289"/>
      <c r="AN30" s="272"/>
      <c r="AO30" s="272"/>
      <c r="AP30" s="272"/>
      <c r="AQ30" s="272"/>
      <c r="AR30" s="272"/>
      <c r="AS30" s="272"/>
      <c r="AT30" s="272"/>
      <c r="AU30" s="290"/>
      <c r="AV30" s="289"/>
      <c r="AW30" s="272"/>
      <c r="AX30" s="272"/>
      <c r="AY30" s="272"/>
      <c r="AZ30" s="272"/>
      <c r="BA30" s="272"/>
      <c r="BB30" s="272"/>
      <c r="BC30" s="272"/>
      <c r="BD30" s="290"/>
      <c r="BE30" s="219"/>
      <c r="BF30" s="220"/>
      <c r="BG30" s="136"/>
      <c r="BH30" s="136"/>
      <c r="BI30" s="136"/>
      <c r="BJ30" s="49"/>
      <c r="BK30" s="49"/>
    </row>
    <row r="31" spans="1:63" ht="6" customHeight="1" x14ac:dyDescent="0.15">
      <c r="E31" s="130"/>
      <c r="F31" s="132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1"/>
      <c r="S31" s="320"/>
      <c r="T31" s="321"/>
      <c r="U31" s="289"/>
      <c r="V31" s="272"/>
      <c r="W31" s="272"/>
      <c r="X31" s="272"/>
      <c r="Y31" s="272"/>
      <c r="Z31" s="272"/>
      <c r="AA31" s="272"/>
      <c r="AB31" s="272"/>
      <c r="AC31" s="290"/>
      <c r="AD31" s="289"/>
      <c r="AE31" s="272"/>
      <c r="AF31" s="272"/>
      <c r="AG31" s="272"/>
      <c r="AH31" s="272"/>
      <c r="AI31" s="272"/>
      <c r="AJ31" s="272"/>
      <c r="AK31" s="272"/>
      <c r="AL31" s="290"/>
      <c r="AM31" s="289"/>
      <c r="AN31" s="272"/>
      <c r="AO31" s="272"/>
      <c r="AP31" s="272"/>
      <c r="AQ31" s="272"/>
      <c r="AR31" s="272"/>
      <c r="AS31" s="272"/>
      <c r="AT31" s="272"/>
      <c r="AU31" s="290"/>
      <c r="AV31" s="289"/>
      <c r="AW31" s="272"/>
      <c r="AX31" s="272"/>
      <c r="AY31" s="272"/>
      <c r="AZ31" s="272"/>
      <c r="BA31" s="272"/>
      <c r="BB31" s="272"/>
      <c r="BC31" s="272"/>
      <c r="BD31" s="290"/>
      <c r="BE31" s="219"/>
      <c r="BF31" s="220"/>
      <c r="BG31" s="136"/>
      <c r="BH31" s="136"/>
      <c r="BI31" s="136"/>
      <c r="BJ31" s="49"/>
      <c r="BK31" s="49"/>
    </row>
    <row r="32" spans="1:63" ht="6" customHeight="1" x14ac:dyDescent="0.15">
      <c r="E32" s="130"/>
      <c r="F32" s="132"/>
      <c r="G32" s="159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1"/>
      <c r="S32" s="320"/>
      <c r="T32" s="321"/>
      <c r="U32" s="289"/>
      <c r="V32" s="272"/>
      <c r="W32" s="272"/>
      <c r="X32" s="272"/>
      <c r="Y32" s="272"/>
      <c r="Z32" s="272"/>
      <c r="AA32" s="272"/>
      <c r="AB32" s="272"/>
      <c r="AC32" s="290"/>
      <c r="AD32" s="289"/>
      <c r="AE32" s="272"/>
      <c r="AF32" s="272"/>
      <c r="AG32" s="272"/>
      <c r="AH32" s="272"/>
      <c r="AI32" s="272"/>
      <c r="AJ32" s="272"/>
      <c r="AK32" s="272"/>
      <c r="AL32" s="290"/>
      <c r="AM32" s="289"/>
      <c r="AN32" s="272"/>
      <c r="AO32" s="272"/>
      <c r="AP32" s="272"/>
      <c r="AQ32" s="272"/>
      <c r="AR32" s="272"/>
      <c r="AS32" s="272"/>
      <c r="AT32" s="272"/>
      <c r="AU32" s="290"/>
      <c r="AV32" s="289"/>
      <c r="AW32" s="272"/>
      <c r="AX32" s="272"/>
      <c r="AY32" s="272"/>
      <c r="AZ32" s="272"/>
      <c r="BA32" s="272"/>
      <c r="BB32" s="272"/>
      <c r="BC32" s="272"/>
      <c r="BD32" s="290"/>
      <c r="BE32" s="219"/>
      <c r="BF32" s="220"/>
      <c r="BG32" s="136"/>
      <c r="BH32" s="136"/>
      <c r="BI32" s="136"/>
      <c r="BJ32" s="49"/>
      <c r="BK32" s="49"/>
    </row>
    <row r="33" spans="5:63" ht="6" customHeight="1" x14ac:dyDescent="0.15">
      <c r="E33" s="130"/>
      <c r="F33" s="132"/>
      <c r="G33" s="159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  <c r="S33" s="320"/>
      <c r="T33" s="321"/>
      <c r="U33" s="289"/>
      <c r="V33" s="272"/>
      <c r="W33" s="272"/>
      <c r="X33" s="272"/>
      <c r="Y33" s="272"/>
      <c r="Z33" s="272"/>
      <c r="AA33" s="272"/>
      <c r="AB33" s="272"/>
      <c r="AC33" s="290"/>
      <c r="AD33" s="289"/>
      <c r="AE33" s="272"/>
      <c r="AF33" s="272"/>
      <c r="AG33" s="272"/>
      <c r="AH33" s="272"/>
      <c r="AI33" s="272"/>
      <c r="AJ33" s="272"/>
      <c r="AK33" s="272"/>
      <c r="AL33" s="290"/>
      <c r="AM33" s="289"/>
      <c r="AN33" s="272"/>
      <c r="AO33" s="272"/>
      <c r="AP33" s="272"/>
      <c r="AQ33" s="272"/>
      <c r="AR33" s="272"/>
      <c r="AS33" s="272"/>
      <c r="AT33" s="272"/>
      <c r="AU33" s="290"/>
      <c r="AV33" s="289"/>
      <c r="AW33" s="272"/>
      <c r="AX33" s="272"/>
      <c r="AY33" s="272"/>
      <c r="AZ33" s="272"/>
      <c r="BA33" s="272"/>
      <c r="BB33" s="272"/>
      <c r="BC33" s="272"/>
      <c r="BD33" s="290"/>
      <c r="BE33" s="219"/>
      <c r="BF33" s="220"/>
      <c r="BG33" s="136"/>
      <c r="BH33" s="136"/>
      <c r="BI33" s="136"/>
      <c r="BJ33" s="49"/>
      <c r="BK33" s="49"/>
    </row>
    <row r="34" spans="5:63" ht="6" customHeight="1" x14ac:dyDescent="0.15">
      <c r="E34" s="130"/>
      <c r="F34" s="132"/>
      <c r="G34" s="159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/>
      <c r="S34" s="320"/>
      <c r="T34" s="321"/>
      <c r="U34" s="289"/>
      <c r="V34" s="272"/>
      <c r="W34" s="272"/>
      <c r="X34" s="272"/>
      <c r="Y34" s="272"/>
      <c r="Z34" s="272"/>
      <c r="AA34" s="272"/>
      <c r="AB34" s="272"/>
      <c r="AC34" s="290"/>
      <c r="AD34" s="289"/>
      <c r="AE34" s="272"/>
      <c r="AF34" s="272"/>
      <c r="AG34" s="272"/>
      <c r="AH34" s="272"/>
      <c r="AI34" s="272"/>
      <c r="AJ34" s="272"/>
      <c r="AK34" s="272"/>
      <c r="AL34" s="290"/>
      <c r="AM34" s="289"/>
      <c r="AN34" s="272"/>
      <c r="AO34" s="272"/>
      <c r="AP34" s="272"/>
      <c r="AQ34" s="272"/>
      <c r="AR34" s="272"/>
      <c r="AS34" s="272"/>
      <c r="AT34" s="272"/>
      <c r="AU34" s="290"/>
      <c r="AV34" s="289"/>
      <c r="AW34" s="272"/>
      <c r="AX34" s="272"/>
      <c r="AY34" s="272"/>
      <c r="AZ34" s="272"/>
      <c r="BA34" s="272"/>
      <c r="BB34" s="272"/>
      <c r="BC34" s="272"/>
      <c r="BD34" s="290"/>
      <c r="BE34" s="219"/>
      <c r="BF34" s="220"/>
      <c r="BG34" s="136"/>
      <c r="BH34" s="136"/>
      <c r="BI34" s="136"/>
      <c r="BJ34" s="49"/>
      <c r="BK34" s="49"/>
    </row>
    <row r="35" spans="5:63" ht="6" customHeight="1" x14ac:dyDescent="0.15">
      <c r="E35" s="133"/>
      <c r="F35" s="134"/>
      <c r="G35" s="162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4"/>
      <c r="S35" s="322"/>
      <c r="T35" s="323"/>
      <c r="U35" s="291"/>
      <c r="V35" s="273"/>
      <c r="W35" s="273"/>
      <c r="X35" s="273"/>
      <c r="Y35" s="273"/>
      <c r="Z35" s="273"/>
      <c r="AA35" s="273"/>
      <c r="AB35" s="273"/>
      <c r="AC35" s="292"/>
      <c r="AD35" s="291"/>
      <c r="AE35" s="273"/>
      <c r="AF35" s="273"/>
      <c r="AG35" s="273"/>
      <c r="AH35" s="273"/>
      <c r="AI35" s="273"/>
      <c r="AJ35" s="273"/>
      <c r="AK35" s="273"/>
      <c r="AL35" s="292"/>
      <c r="AM35" s="291"/>
      <c r="AN35" s="273"/>
      <c r="AO35" s="273"/>
      <c r="AP35" s="273"/>
      <c r="AQ35" s="273"/>
      <c r="AR35" s="273"/>
      <c r="AS35" s="273"/>
      <c r="AT35" s="273"/>
      <c r="AU35" s="292"/>
      <c r="AV35" s="291"/>
      <c r="AW35" s="273"/>
      <c r="AX35" s="273"/>
      <c r="AY35" s="273"/>
      <c r="AZ35" s="273"/>
      <c r="BA35" s="273"/>
      <c r="BB35" s="273"/>
      <c r="BC35" s="273"/>
      <c r="BD35" s="292"/>
      <c r="BE35" s="221"/>
      <c r="BF35" s="222"/>
      <c r="BG35" s="136"/>
      <c r="BH35" s="136"/>
      <c r="BI35" s="136"/>
      <c r="BJ35" s="49"/>
      <c r="BK35" s="49"/>
    </row>
    <row r="36" spans="5:63" ht="6" customHeight="1" x14ac:dyDescent="0.15">
      <c r="E36" s="156" t="s">
        <v>129</v>
      </c>
      <c r="F36" s="158"/>
      <c r="G36" s="156" t="s">
        <v>130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8"/>
      <c r="S36" s="156">
        <v>2</v>
      </c>
      <c r="T36" s="158"/>
      <c r="U36" s="223"/>
      <c r="V36" s="224"/>
      <c r="W36" s="302" t="s">
        <v>292</v>
      </c>
      <c r="X36" s="303"/>
      <c r="Y36" s="303"/>
      <c r="Z36" s="303"/>
      <c r="AA36" s="303"/>
      <c r="AB36" s="303"/>
      <c r="AC36" s="304"/>
      <c r="AD36" s="223"/>
      <c r="AE36" s="224"/>
      <c r="AF36" s="302" t="s">
        <v>317</v>
      </c>
      <c r="AG36" s="303"/>
      <c r="AH36" s="303"/>
      <c r="AI36" s="303"/>
      <c r="AJ36" s="303"/>
      <c r="AK36" s="303"/>
      <c r="AL36" s="304"/>
      <c r="AM36" s="223"/>
      <c r="AN36" s="224"/>
      <c r="AO36" s="238" t="s">
        <v>506</v>
      </c>
      <c r="AP36" s="311"/>
      <c r="AQ36" s="311"/>
      <c r="AR36" s="311"/>
      <c r="AS36" s="311"/>
      <c r="AT36" s="311"/>
      <c r="AU36" s="312"/>
      <c r="AV36" s="223"/>
      <c r="AW36" s="224"/>
      <c r="AX36" s="324" t="s">
        <v>293</v>
      </c>
      <c r="AY36" s="239"/>
      <c r="AZ36" s="239"/>
      <c r="BA36" s="239"/>
      <c r="BB36" s="239"/>
      <c r="BC36" s="239"/>
      <c r="BD36" s="240"/>
      <c r="BE36" s="201" t="str">
        <f>IF(U36="○",S36*1,IF(AD36="○",S36*3,IF(AM36="○",S36*5,IF(AV36="○",S36*10,""))))</f>
        <v/>
      </c>
      <c r="BF36" s="202"/>
      <c r="BG36" s="136"/>
      <c r="BH36" s="136"/>
      <c r="BI36" s="136"/>
      <c r="BJ36" s="136"/>
      <c r="BK36" s="136"/>
    </row>
    <row r="37" spans="5:63" ht="6" customHeight="1" x14ac:dyDescent="0.15">
      <c r="E37" s="159"/>
      <c r="F37" s="161"/>
      <c r="G37" s="159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/>
      <c r="S37" s="159"/>
      <c r="T37" s="161"/>
      <c r="U37" s="225"/>
      <c r="V37" s="226"/>
      <c r="W37" s="305"/>
      <c r="X37" s="306"/>
      <c r="Y37" s="306"/>
      <c r="Z37" s="306"/>
      <c r="AA37" s="306"/>
      <c r="AB37" s="306"/>
      <c r="AC37" s="307"/>
      <c r="AD37" s="225"/>
      <c r="AE37" s="226"/>
      <c r="AF37" s="305"/>
      <c r="AG37" s="306"/>
      <c r="AH37" s="306"/>
      <c r="AI37" s="306"/>
      <c r="AJ37" s="306"/>
      <c r="AK37" s="306"/>
      <c r="AL37" s="307"/>
      <c r="AM37" s="225"/>
      <c r="AN37" s="226"/>
      <c r="AO37" s="313"/>
      <c r="AP37" s="314"/>
      <c r="AQ37" s="314"/>
      <c r="AR37" s="314"/>
      <c r="AS37" s="314"/>
      <c r="AT37" s="314"/>
      <c r="AU37" s="315"/>
      <c r="AV37" s="225"/>
      <c r="AW37" s="226"/>
      <c r="AX37" s="241"/>
      <c r="AY37" s="242"/>
      <c r="AZ37" s="242"/>
      <c r="BA37" s="242"/>
      <c r="BB37" s="242"/>
      <c r="BC37" s="242"/>
      <c r="BD37" s="243"/>
      <c r="BE37" s="203"/>
      <c r="BF37" s="204"/>
      <c r="BG37" s="136"/>
      <c r="BH37" s="136"/>
      <c r="BI37" s="136"/>
      <c r="BJ37" s="136"/>
      <c r="BK37" s="136"/>
    </row>
    <row r="38" spans="5:63" ht="6" customHeight="1" x14ac:dyDescent="0.15">
      <c r="E38" s="159"/>
      <c r="F38" s="161"/>
      <c r="G38" s="159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1"/>
      <c r="S38" s="159"/>
      <c r="T38" s="161"/>
      <c r="U38" s="225"/>
      <c r="V38" s="226"/>
      <c r="W38" s="305"/>
      <c r="X38" s="306"/>
      <c r="Y38" s="306"/>
      <c r="Z38" s="306"/>
      <c r="AA38" s="306"/>
      <c r="AB38" s="306"/>
      <c r="AC38" s="307"/>
      <c r="AD38" s="225"/>
      <c r="AE38" s="226"/>
      <c r="AF38" s="305"/>
      <c r="AG38" s="306"/>
      <c r="AH38" s="306"/>
      <c r="AI38" s="306"/>
      <c r="AJ38" s="306"/>
      <c r="AK38" s="306"/>
      <c r="AL38" s="307"/>
      <c r="AM38" s="225"/>
      <c r="AN38" s="226"/>
      <c r="AO38" s="313"/>
      <c r="AP38" s="314"/>
      <c r="AQ38" s="314"/>
      <c r="AR38" s="314"/>
      <c r="AS38" s="314"/>
      <c r="AT38" s="314"/>
      <c r="AU38" s="315"/>
      <c r="AV38" s="225"/>
      <c r="AW38" s="226"/>
      <c r="AX38" s="241"/>
      <c r="AY38" s="242"/>
      <c r="AZ38" s="242"/>
      <c r="BA38" s="242"/>
      <c r="BB38" s="242"/>
      <c r="BC38" s="242"/>
      <c r="BD38" s="243"/>
      <c r="BE38" s="203"/>
      <c r="BF38" s="204"/>
      <c r="BG38" s="136"/>
      <c r="BH38" s="136"/>
      <c r="BI38" s="136"/>
      <c r="BJ38" s="136"/>
      <c r="BK38" s="136"/>
    </row>
    <row r="39" spans="5:63" ht="6" customHeight="1" x14ac:dyDescent="0.15">
      <c r="E39" s="159"/>
      <c r="F39" s="161"/>
      <c r="G39" s="159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1"/>
      <c r="S39" s="159"/>
      <c r="T39" s="161"/>
      <c r="U39" s="225"/>
      <c r="V39" s="226"/>
      <c r="W39" s="305"/>
      <c r="X39" s="306"/>
      <c r="Y39" s="306"/>
      <c r="Z39" s="306"/>
      <c r="AA39" s="306"/>
      <c r="AB39" s="306"/>
      <c r="AC39" s="307"/>
      <c r="AD39" s="225"/>
      <c r="AE39" s="226"/>
      <c r="AF39" s="305"/>
      <c r="AG39" s="306"/>
      <c r="AH39" s="306"/>
      <c r="AI39" s="306"/>
      <c r="AJ39" s="306"/>
      <c r="AK39" s="306"/>
      <c r="AL39" s="307"/>
      <c r="AM39" s="225"/>
      <c r="AN39" s="226"/>
      <c r="AO39" s="313"/>
      <c r="AP39" s="314"/>
      <c r="AQ39" s="314"/>
      <c r="AR39" s="314"/>
      <c r="AS39" s="314"/>
      <c r="AT39" s="314"/>
      <c r="AU39" s="315"/>
      <c r="AV39" s="225"/>
      <c r="AW39" s="226"/>
      <c r="AX39" s="241"/>
      <c r="AY39" s="242"/>
      <c r="AZ39" s="242"/>
      <c r="BA39" s="242"/>
      <c r="BB39" s="242"/>
      <c r="BC39" s="242"/>
      <c r="BD39" s="243"/>
      <c r="BE39" s="203"/>
      <c r="BF39" s="204"/>
      <c r="BG39" s="136"/>
      <c r="BH39" s="136"/>
      <c r="BI39" s="136"/>
      <c r="BJ39" s="136"/>
      <c r="BK39" s="136"/>
    </row>
    <row r="40" spans="5:63" ht="6" customHeight="1" x14ac:dyDescent="0.15">
      <c r="E40" s="159"/>
      <c r="F40" s="161"/>
      <c r="G40" s="1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1"/>
      <c r="S40" s="159"/>
      <c r="T40" s="161"/>
      <c r="U40" s="225"/>
      <c r="V40" s="226"/>
      <c r="W40" s="305"/>
      <c r="X40" s="306"/>
      <c r="Y40" s="306"/>
      <c r="Z40" s="306"/>
      <c r="AA40" s="306"/>
      <c r="AB40" s="306"/>
      <c r="AC40" s="307"/>
      <c r="AD40" s="225"/>
      <c r="AE40" s="226"/>
      <c r="AF40" s="305"/>
      <c r="AG40" s="306"/>
      <c r="AH40" s="306"/>
      <c r="AI40" s="306"/>
      <c r="AJ40" s="306"/>
      <c r="AK40" s="306"/>
      <c r="AL40" s="307"/>
      <c r="AM40" s="225"/>
      <c r="AN40" s="226"/>
      <c r="AO40" s="313"/>
      <c r="AP40" s="314"/>
      <c r="AQ40" s="314"/>
      <c r="AR40" s="314"/>
      <c r="AS40" s="314"/>
      <c r="AT40" s="314"/>
      <c r="AU40" s="315"/>
      <c r="AV40" s="225"/>
      <c r="AW40" s="226"/>
      <c r="AX40" s="241"/>
      <c r="AY40" s="242"/>
      <c r="AZ40" s="242"/>
      <c r="BA40" s="242"/>
      <c r="BB40" s="242"/>
      <c r="BC40" s="242"/>
      <c r="BD40" s="243"/>
      <c r="BE40" s="203"/>
      <c r="BF40" s="204"/>
      <c r="BG40" s="136"/>
      <c r="BH40" s="136"/>
      <c r="BI40" s="136"/>
      <c r="BJ40" s="136"/>
      <c r="BK40" s="136"/>
    </row>
    <row r="41" spans="5:63" ht="6" customHeight="1" x14ac:dyDescent="0.15">
      <c r="E41" s="159"/>
      <c r="F41" s="161"/>
      <c r="G41" s="159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/>
      <c r="S41" s="159"/>
      <c r="T41" s="161"/>
      <c r="U41" s="225"/>
      <c r="V41" s="226"/>
      <c r="W41" s="305"/>
      <c r="X41" s="306"/>
      <c r="Y41" s="306"/>
      <c r="Z41" s="306"/>
      <c r="AA41" s="306"/>
      <c r="AB41" s="306"/>
      <c r="AC41" s="307"/>
      <c r="AD41" s="225"/>
      <c r="AE41" s="226"/>
      <c r="AF41" s="305"/>
      <c r="AG41" s="306"/>
      <c r="AH41" s="306"/>
      <c r="AI41" s="306"/>
      <c r="AJ41" s="306"/>
      <c r="AK41" s="306"/>
      <c r="AL41" s="307"/>
      <c r="AM41" s="225"/>
      <c r="AN41" s="226"/>
      <c r="AO41" s="313"/>
      <c r="AP41" s="314"/>
      <c r="AQ41" s="314"/>
      <c r="AR41" s="314"/>
      <c r="AS41" s="314"/>
      <c r="AT41" s="314"/>
      <c r="AU41" s="315"/>
      <c r="AV41" s="225"/>
      <c r="AW41" s="226"/>
      <c r="AX41" s="241"/>
      <c r="AY41" s="242"/>
      <c r="AZ41" s="242"/>
      <c r="BA41" s="242"/>
      <c r="BB41" s="242"/>
      <c r="BC41" s="242"/>
      <c r="BD41" s="243"/>
      <c r="BE41" s="203"/>
      <c r="BF41" s="204"/>
      <c r="BG41" s="136"/>
      <c r="BH41" s="136"/>
      <c r="BI41" s="136"/>
      <c r="BJ41" s="136"/>
      <c r="BK41" s="136"/>
    </row>
    <row r="42" spans="5:63" ht="6" customHeight="1" x14ac:dyDescent="0.15">
      <c r="E42" s="159"/>
      <c r="F42" s="161"/>
      <c r="G42" s="159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1"/>
      <c r="S42" s="159"/>
      <c r="T42" s="161"/>
      <c r="U42" s="225"/>
      <c r="V42" s="226"/>
      <c r="W42" s="305"/>
      <c r="X42" s="306"/>
      <c r="Y42" s="306"/>
      <c r="Z42" s="306"/>
      <c r="AA42" s="306"/>
      <c r="AB42" s="306"/>
      <c r="AC42" s="307"/>
      <c r="AD42" s="225"/>
      <c r="AE42" s="226"/>
      <c r="AF42" s="305"/>
      <c r="AG42" s="306"/>
      <c r="AH42" s="306"/>
      <c r="AI42" s="306"/>
      <c r="AJ42" s="306"/>
      <c r="AK42" s="306"/>
      <c r="AL42" s="307"/>
      <c r="AM42" s="225"/>
      <c r="AN42" s="226"/>
      <c r="AO42" s="313"/>
      <c r="AP42" s="314"/>
      <c r="AQ42" s="314"/>
      <c r="AR42" s="314"/>
      <c r="AS42" s="314"/>
      <c r="AT42" s="314"/>
      <c r="AU42" s="315"/>
      <c r="AV42" s="225"/>
      <c r="AW42" s="226"/>
      <c r="AX42" s="241"/>
      <c r="AY42" s="242"/>
      <c r="AZ42" s="242"/>
      <c r="BA42" s="242"/>
      <c r="BB42" s="242"/>
      <c r="BC42" s="242"/>
      <c r="BD42" s="243"/>
      <c r="BE42" s="203"/>
      <c r="BF42" s="204"/>
      <c r="BG42" s="136"/>
      <c r="BH42" s="136"/>
      <c r="BI42" s="136"/>
      <c r="BJ42" s="136"/>
      <c r="BK42" s="136"/>
    </row>
    <row r="43" spans="5:63" ht="6" customHeight="1" x14ac:dyDescent="0.15">
      <c r="E43" s="162"/>
      <c r="F43" s="164"/>
      <c r="G43" s="162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4"/>
      <c r="S43" s="162"/>
      <c r="T43" s="164"/>
      <c r="U43" s="227"/>
      <c r="V43" s="228"/>
      <c r="W43" s="308"/>
      <c r="X43" s="309"/>
      <c r="Y43" s="309"/>
      <c r="Z43" s="309"/>
      <c r="AA43" s="309"/>
      <c r="AB43" s="309"/>
      <c r="AC43" s="310"/>
      <c r="AD43" s="227"/>
      <c r="AE43" s="228"/>
      <c r="AF43" s="308"/>
      <c r="AG43" s="309"/>
      <c r="AH43" s="309"/>
      <c r="AI43" s="309"/>
      <c r="AJ43" s="309"/>
      <c r="AK43" s="309"/>
      <c r="AL43" s="310"/>
      <c r="AM43" s="227"/>
      <c r="AN43" s="228"/>
      <c r="AO43" s="316"/>
      <c r="AP43" s="317"/>
      <c r="AQ43" s="317"/>
      <c r="AR43" s="317"/>
      <c r="AS43" s="317"/>
      <c r="AT43" s="317"/>
      <c r="AU43" s="318"/>
      <c r="AV43" s="227"/>
      <c r="AW43" s="228"/>
      <c r="AX43" s="244"/>
      <c r="AY43" s="245"/>
      <c r="AZ43" s="245"/>
      <c r="BA43" s="245"/>
      <c r="BB43" s="245"/>
      <c r="BC43" s="245"/>
      <c r="BD43" s="246"/>
      <c r="BE43" s="214"/>
      <c r="BF43" s="215"/>
      <c r="BG43" s="136"/>
      <c r="BH43" s="136"/>
      <c r="BI43" s="136"/>
      <c r="BJ43" s="136"/>
      <c r="BK43" s="136"/>
    </row>
    <row r="44" spans="5:63" ht="6" customHeight="1" x14ac:dyDescent="0.15">
      <c r="E44" s="156" t="s">
        <v>190</v>
      </c>
      <c r="F44" s="158"/>
      <c r="G44" s="156" t="s">
        <v>44</v>
      </c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8"/>
      <c r="S44" s="156">
        <v>2</v>
      </c>
      <c r="T44" s="158"/>
      <c r="U44" s="223"/>
      <c r="V44" s="224"/>
      <c r="W44" s="156" t="s">
        <v>302</v>
      </c>
      <c r="X44" s="157"/>
      <c r="Y44" s="157"/>
      <c r="Z44" s="157"/>
      <c r="AA44" s="157"/>
      <c r="AB44" s="157"/>
      <c r="AC44" s="158"/>
      <c r="AD44" s="223"/>
      <c r="AE44" s="224"/>
      <c r="AF44" s="156" t="s">
        <v>294</v>
      </c>
      <c r="AG44" s="157"/>
      <c r="AH44" s="157"/>
      <c r="AI44" s="157"/>
      <c r="AJ44" s="157"/>
      <c r="AK44" s="157"/>
      <c r="AL44" s="158"/>
      <c r="AM44" s="223"/>
      <c r="AN44" s="224"/>
      <c r="AO44" s="156" t="s">
        <v>295</v>
      </c>
      <c r="AP44" s="157"/>
      <c r="AQ44" s="157"/>
      <c r="AR44" s="157"/>
      <c r="AS44" s="157"/>
      <c r="AT44" s="157"/>
      <c r="AU44" s="158"/>
      <c r="AV44" s="205"/>
      <c r="AW44" s="206"/>
      <c r="AX44" s="206"/>
      <c r="AY44" s="206"/>
      <c r="AZ44" s="206"/>
      <c r="BA44" s="206"/>
      <c r="BB44" s="206"/>
      <c r="BC44" s="206"/>
      <c r="BD44" s="207"/>
      <c r="BE44" s="201" t="str">
        <f>IF(U44="○",S44*1,IF(AD44="○",S44*3,IF(AM44="○",S44*5,"")))</f>
        <v/>
      </c>
      <c r="BF44" s="202"/>
      <c r="BG44" s="136"/>
      <c r="BH44" s="136"/>
      <c r="BI44" s="136"/>
      <c r="BJ44" s="136"/>
      <c r="BK44" s="136"/>
    </row>
    <row r="45" spans="5:63" ht="6" customHeight="1" x14ac:dyDescent="0.15">
      <c r="E45" s="159"/>
      <c r="F45" s="161"/>
      <c r="G45" s="159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1"/>
      <c r="S45" s="159"/>
      <c r="T45" s="161"/>
      <c r="U45" s="225"/>
      <c r="V45" s="226"/>
      <c r="W45" s="159"/>
      <c r="X45" s="160"/>
      <c r="Y45" s="160"/>
      <c r="Z45" s="160"/>
      <c r="AA45" s="160"/>
      <c r="AB45" s="160"/>
      <c r="AC45" s="161"/>
      <c r="AD45" s="225"/>
      <c r="AE45" s="226"/>
      <c r="AF45" s="159"/>
      <c r="AG45" s="160"/>
      <c r="AH45" s="160"/>
      <c r="AI45" s="160"/>
      <c r="AJ45" s="160"/>
      <c r="AK45" s="160"/>
      <c r="AL45" s="161"/>
      <c r="AM45" s="225"/>
      <c r="AN45" s="226"/>
      <c r="AO45" s="159"/>
      <c r="AP45" s="160"/>
      <c r="AQ45" s="160"/>
      <c r="AR45" s="160"/>
      <c r="AS45" s="160"/>
      <c r="AT45" s="160"/>
      <c r="AU45" s="161"/>
      <c r="AV45" s="208"/>
      <c r="AW45" s="209"/>
      <c r="AX45" s="209"/>
      <c r="AY45" s="209"/>
      <c r="AZ45" s="209"/>
      <c r="BA45" s="209"/>
      <c r="BB45" s="209"/>
      <c r="BC45" s="209"/>
      <c r="BD45" s="210"/>
      <c r="BE45" s="203"/>
      <c r="BF45" s="204"/>
      <c r="BG45" s="136"/>
      <c r="BH45" s="136"/>
      <c r="BI45" s="136"/>
      <c r="BJ45" s="136"/>
      <c r="BK45" s="136"/>
    </row>
    <row r="46" spans="5:63" ht="6" customHeight="1" x14ac:dyDescent="0.15">
      <c r="E46" s="162"/>
      <c r="F46" s="164"/>
      <c r="G46" s="162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4"/>
      <c r="S46" s="162"/>
      <c r="T46" s="164"/>
      <c r="U46" s="227"/>
      <c r="V46" s="228"/>
      <c r="W46" s="162"/>
      <c r="X46" s="163"/>
      <c r="Y46" s="163"/>
      <c r="Z46" s="163"/>
      <c r="AA46" s="163"/>
      <c r="AB46" s="163"/>
      <c r="AC46" s="164"/>
      <c r="AD46" s="227"/>
      <c r="AE46" s="228"/>
      <c r="AF46" s="162"/>
      <c r="AG46" s="163"/>
      <c r="AH46" s="163"/>
      <c r="AI46" s="163"/>
      <c r="AJ46" s="163"/>
      <c r="AK46" s="163"/>
      <c r="AL46" s="164"/>
      <c r="AM46" s="227"/>
      <c r="AN46" s="228"/>
      <c r="AO46" s="162"/>
      <c r="AP46" s="163"/>
      <c r="AQ46" s="163"/>
      <c r="AR46" s="163"/>
      <c r="AS46" s="163"/>
      <c r="AT46" s="163"/>
      <c r="AU46" s="164"/>
      <c r="AV46" s="211"/>
      <c r="AW46" s="212"/>
      <c r="AX46" s="212"/>
      <c r="AY46" s="212"/>
      <c r="AZ46" s="212"/>
      <c r="BA46" s="212"/>
      <c r="BB46" s="212"/>
      <c r="BC46" s="212"/>
      <c r="BD46" s="213"/>
      <c r="BE46" s="214"/>
      <c r="BF46" s="215"/>
      <c r="BG46" s="136"/>
      <c r="BH46" s="136"/>
      <c r="BI46" s="136"/>
      <c r="BJ46" s="136"/>
      <c r="BK46" s="136"/>
    </row>
    <row r="47" spans="5:63" ht="6" customHeight="1" x14ac:dyDescent="0.15">
      <c r="E47" s="156" t="s">
        <v>131</v>
      </c>
      <c r="F47" s="158"/>
      <c r="G47" s="156" t="s">
        <v>45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8"/>
      <c r="S47" s="156">
        <v>1</v>
      </c>
      <c r="T47" s="158"/>
      <c r="U47" s="223"/>
      <c r="V47" s="224"/>
      <c r="W47" s="216" t="s">
        <v>303</v>
      </c>
      <c r="X47" s="271"/>
      <c r="Y47" s="271"/>
      <c r="Z47" s="271"/>
      <c r="AA47" s="271"/>
      <c r="AB47" s="271"/>
      <c r="AC47" s="288"/>
      <c r="AD47" s="223"/>
      <c r="AE47" s="224"/>
      <c r="AF47" s="216" t="s">
        <v>304</v>
      </c>
      <c r="AG47" s="271"/>
      <c r="AH47" s="271"/>
      <c r="AI47" s="271"/>
      <c r="AJ47" s="271"/>
      <c r="AK47" s="271"/>
      <c r="AL47" s="288"/>
      <c r="AM47" s="293"/>
      <c r="AN47" s="294"/>
      <c r="AO47" s="294"/>
      <c r="AP47" s="294"/>
      <c r="AQ47" s="294"/>
      <c r="AR47" s="294"/>
      <c r="AS47" s="294"/>
      <c r="AT47" s="294"/>
      <c r="AU47" s="295"/>
      <c r="AV47" s="205"/>
      <c r="AW47" s="206"/>
      <c r="AX47" s="206"/>
      <c r="AY47" s="206"/>
      <c r="AZ47" s="206"/>
      <c r="BA47" s="206"/>
      <c r="BB47" s="206"/>
      <c r="BC47" s="206"/>
      <c r="BD47" s="207"/>
      <c r="BE47" s="201" t="str">
        <f>IF(U47="○",S47*1,IF(AD47="○",S47*3,""))</f>
        <v/>
      </c>
      <c r="BF47" s="202"/>
      <c r="BG47" s="136"/>
      <c r="BH47" s="136"/>
      <c r="BI47" s="136"/>
      <c r="BJ47" s="136"/>
      <c r="BK47" s="136"/>
    </row>
    <row r="48" spans="5:63" ht="6" customHeight="1" x14ac:dyDescent="0.15">
      <c r="E48" s="159"/>
      <c r="F48" s="161"/>
      <c r="G48" s="159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1"/>
      <c r="S48" s="159"/>
      <c r="T48" s="161"/>
      <c r="U48" s="225"/>
      <c r="V48" s="226"/>
      <c r="W48" s="289"/>
      <c r="X48" s="272"/>
      <c r="Y48" s="272"/>
      <c r="Z48" s="272"/>
      <c r="AA48" s="272"/>
      <c r="AB48" s="272"/>
      <c r="AC48" s="290"/>
      <c r="AD48" s="225"/>
      <c r="AE48" s="226"/>
      <c r="AF48" s="289"/>
      <c r="AG48" s="272"/>
      <c r="AH48" s="272"/>
      <c r="AI48" s="272"/>
      <c r="AJ48" s="272"/>
      <c r="AK48" s="272"/>
      <c r="AL48" s="290"/>
      <c r="AM48" s="296"/>
      <c r="AN48" s="297"/>
      <c r="AO48" s="297"/>
      <c r="AP48" s="297"/>
      <c r="AQ48" s="297"/>
      <c r="AR48" s="297"/>
      <c r="AS48" s="297"/>
      <c r="AT48" s="297"/>
      <c r="AU48" s="298"/>
      <c r="AV48" s="208"/>
      <c r="AW48" s="209"/>
      <c r="AX48" s="209"/>
      <c r="AY48" s="209"/>
      <c r="AZ48" s="209"/>
      <c r="BA48" s="209"/>
      <c r="BB48" s="209"/>
      <c r="BC48" s="209"/>
      <c r="BD48" s="210"/>
      <c r="BE48" s="203"/>
      <c r="BF48" s="204"/>
      <c r="BG48" s="136"/>
      <c r="BH48" s="136"/>
      <c r="BI48" s="136"/>
      <c r="BJ48" s="136"/>
      <c r="BK48" s="136"/>
    </row>
    <row r="49" spans="5:63" ht="6" customHeight="1" x14ac:dyDescent="0.15">
      <c r="E49" s="162"/>
      <c r="F49" s="164"/>
      <c r="G49" s="162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4"/>
      <c r="S49" s="162"/>
      <c r="T49" s="164"/>
      <c r="U49" s="227"/>
      <c r="V49" s="228"/>
      <c r="W49" s="291"/>
      <c r="X49" s="273"/>
      <c r="Y49" s="273"/>
      <c r="Z49" s="273"/>
      <c r="AA49" s="273"/>
      <c r="AB49" s="273"/>
      <c r="AC49" s="292"/>
      <c r="AD49" s="227"/>
      <c r="AE49" s="228"/>
      <c r="AF49" s="291"/>
      <c r="AG49" s="273"/>
      <c r="AH49" s="273"/>
      <c r="AI49" s="273"/>
      <c r="AJ49" s="273"/>
      <c r="AK49" s="273"/>
      <c r="AL49" s="292"/>
      <c r="AM49" s="299"/>
      <c r="AN49" s="300"/>
      <c r="AO49" s="300"/>
      <c r="AP49" s="300"/>
      <c r="AQ49" s="300"/>
      <c r="AR49" s="300"/>
      <c r="AS49" s="300"/>
      <c r="AT49" s="300"/>
      <c r="AU49" s="301"/>
      <c r="AV49" s="211"/>
      <c r="AW49" s="212"/>
      <c r="AX49" s="212"/>
      <c r="AY49" s="212"/>
      <c r="AZ49" s="212"/>
      <c r="BA49" s="212"/>
      <c r="BB49" s="212"/>
      <c r="BC49" s="212"/>
      <c r="BD49" s="213"/>
      <c r="BE49" s="214"/>
      <c r="BF49" s="215"/>
      <c r="BG49" s="136"/>
      <c r="BH49" s="136"/>
      <c r="BI49" s="136"/>
      <c r="BJ49" s="136"/>
      <c r="BK49" s="136"/>
    </row>
    <row r="50" spans="5:63" s="43" customFormat="1" ht="6" customHeight="1" x14ac:dyDescent="0.15">
      <c r="E50" s="156" t="s">
        <v>192</v>
      </c>
      <c r="F50" s="158"/>
      <c r="G50" s="156" t="s">
        <v>132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8"/>
      <c r="S50" s="156">
        <v>1</v>
      </c>
      <c r="T50" s="158"/>
      <c r="U50" s="223" t="s">
        <v>476</v>
      </c>
      <c r="V50" s="224"/>
      <c r="W50" s="216" t="s">
        <v>296</v>
      </c>
      <c r="X50" s="271"/>
      <c r="Y50" s="271"/>
      <c r="Z50" s="271"/>
      <c r="AA50" s="271"/>
      <c r="AB50" s="271"/>
      <c r="AC50" s="288"/>
      <c r="AD50" s="223"/>
      <c r="AE50" s="224"/>
      <c r="AF50" s="216" t="s">
        <v>297</v>
      </c>
      <c r="AG50" s="271"/>
      <c r="AH50" s="271"/>
      <c r="AI50" s="271"/>
      <c r="AJ50" s="271"/>
      <c r="AK50" s="271"/>
      <c r="AL50" s="288"/>
      <c r="AM50" s="223"/>
      <c r="AN50" s="224"/>
      <c r="AO50" s="156" t="s">
        <v>298</v>
      </c>
      <c r="AP50" s="157"/>
      <c r="AQ50" s="157"/>
      <c r="AR50" s="157"/>
      <c r="AS50" s="157"/>
      <c r="AT50" s="157"/>
      <c r="AU50" s="158"/>
      <c r="AV50" s="205"/>
      <c r="AW50" s="206"/>
      <c r="AX50" s="206"/>
      <c r="AY50" s="206"/>
      <c r="AZ50" s="206"/>
      <c r="BA50" s="206"/>
      <c r="BB50" s="206"/>
      <c r="BC50" s="206"/>
      <c r="BD50" s="207"/>
      <c r="BE50" s="201" t="str">
        <f>IF(U50="○",S50*1,IF(AD50="○",S50*3,IF(AM50="○",S50*5,"")))</f>
        <v/>
      </c>
      <c r="BF50" s="202"/>
      <c r="BG50" s="136"/>
      <c r="BH50" s="136"/>
      <c r="BI50" s="136"/>
      <c r="BJ50" s="136"/>
      <c r="BK50" s="136"/>
    </row>
    <row r="51" spans="5:63" s="43" customFormat="1" ht="6" customHeight="1" x14ac:dyDescent="0.15">
      <c r="E51" s="159"/>
      <c r="F51" s="161"/>
      <c r="G51" s="159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1"/>
      <c r="S51" s="159"/>
      <c r="T51" s="161"/>
      <c r="U51" s="225"/>
      <c r="V51" s="226"/>
      <c r="W51" s="289"/>
      <c r="X51" s="272"/>
      <c r="Y51" s="272"/>
      <c r="Z51" s="272"/>
      <c r="AA51" s="272"/>
      <c r="AB51" s="272"/>
      <c r="AC51" s="290"/>
      <c r="AD51" s="225"/>
      <c r="AE51" s="226"/>
      <c r="AF51" s="289"/>
      <c r="AG51" s="272"/>
      <c r="AH51" s="272"/>
      <c r="AI51" s="272"/>
      <c r="AJ51" s="272"/>
      <c r="AK51" s="272"/>
      <c r="AL51" s="290"/>
      <c r="AM51" s="225"/>
      <c r="AN51" s="226"/>
      <c r="AO51" s="159"/>
      <c r="AP51" s="160"/>
      <c r="AQ51" s="160"/>
      <c r="AR51" s="160"/>
      <c r="AS51" s="160"/>
      <c r="AT51" s="160"/>
      <c r="AU51" s="161"/>
      <c r="AV51" s="208"/>
      <c r="AW51" s="209"/>
      <c r="AX51" s="209"/>
      <c r="AY51" s="209"/>
      <c r="AZ51" s="209"/>
      <c r="BA51" s="209"/>
      <c r="BB51" s="209"/>
      <c r="BC51" s="209"/>
      <c r="BD51" s="210"/>
      <c r="BE51" s="203"/>
      <c r="BF51" s="204"/>
      <c r="BG51" s="136"/>
      <c r="BH51" s="136"/>
      <c r="BI51" s="136"/>
      <c r="BJ51" s="136"/>
      <c r="BK51" s="136"/>
    </row>
    <row r="52" spans="5:63" s="43" customFormat="1" ht="6" customHeight="1" x14ac:dyDescent="0.15">
      <c r="E52" s="159"/>
      <c r="F52" s="161"/>
      <c r="G52" s="159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1"/>
      <c r="S52" s="159"/>
      <c r="T52" s="161"/>
      <c r="U52" s="225"/>
      <c r="V52" s="226"/>
      <c r="W52" s="289"/>
      <c r="X52" s="272"/>
      <c r="Y52" s="272"/>
      <c r="Z52" s="272"/>
      <c r="AA52" s="272"/>
      <c r="AB52" s="272"/>
      <c r="AC52" s="290"/>
      <c r="AD52" s="225"/>
      <c r="AE52" s="226"/>
      <c r="AF52" s="289"/>
      <c r="AG52" s="272"/>
      <c r="AH52" s="272"/>
      <c r="AI52" s="272"/>
      <c r="AJ52" s="272"/>
      <c r="AK52" s="272"/>
      <c r="AL52" s="290"/>
      <c r="AM52" s="225"/>
      <c r="AN52" s="226"/>
      <c r="AO52" s="159"/>
      <c r="AP52" s="160"/>
      <c r="AQ52" s="160"/>
      <c r="AR52" s="160"/>
      <c r="AS52" s="160"/>
      <c r="AT52" s="160"/>
      <c r="AU52" s="161"/>
      <c r="AV52" s="208"/>
      <c r="AW52" s="209"/>
      <c r="AX52" s="209"/>
      <c r="AY52" s="209"/>
      <c r="AZ52" s="209"/>
      <c r="BA52" s="209"/>
      <c r="BB52" s="209"/>
      <c r="BC52" s="209"/>
      <c r="BD52" s="210"/>
      <c r="BE52" s="203"/>
      <c r="BF52" s="204"/>
      <c r="BG52" s="136"/>
      <c r="BH52" s="136"/>
      <c r="BI52" s="136"/>
      <c r="BJ52" s="136"/>
      <c r="BK52" s="136"/>
    </row>
    <row r="53" spans="5:63" s="43" customFormat="1" ht="6" customHeight="1" x14ac:dyDescent="0.15">
      <c r="E53" s="162"/>
      <c r="F53" s="164"/>
      <c r="G53" s="162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4"/>
      <c r="S53" s="162"/>
      <c r="T53" s="164"/>
      <c r="U53" s="227"/>
      <c r="V53" s="228"/>
      <c r="W53" s="291"/>
      <c r="X53" s="273"/>
      <c r="Y53" s="273"/>
      <c r="Z53" s="273"/>
      <c r="AA53" s="273"/>
      <c r="AB53" s="273"/>
      <c r="AC53" s="292"/>
      <c r="AD53" s="227"/>
      <c r="AE53" s="228"/>
      <c r="AF53" s="291"/>
      <c r="AG53" s="273"/>
      <c r="AH53" s="273"/>
      <c r="AI53" s="273"/>
      <c r="AJ53" s="273"/>
      <c r="AK53" s="273"/>
      <c r="AL53" s="292"/>
      <c r="AM53" s="227"/>
      <c r="AN53" s="228"/>
      <c r="AO53" s="162"/>
      <c r="AP53" s="163"/>
      <c r="AQ53" s="163"/>
      <c r="AR53" s="163"/>
      <c r="AS53" s="163"/>
      <c r="AT53" s="163"/>
      <c r="AU53" s="164"/>
      <c r="AV53" s="211"/>
      <c r="AW53" s="212"/>
      <c r="AX53" s="212"/>
      <c r="AY53" s="212"/>
      <c r="AZ53" s="212"/>
      <c r="BA53" s="212"/>
      <c r="BB53" s="212"/>
      <c r="BC53" s="212"/>
      <c r="BD53" s="213"/>
      <c r="BE53" s="214"/>
      <c r="BF53" s="215"/>
      <c r="BG53" s="136"/>
      <c r="BH53" s="136"/>
      <c r="BI53" s="136"/>
      <c r="BJ53" s="136"/>
      <c r="BK53" s="136"/>
    </row>
    <row r="54" spans="5:63" ht="6" customHeight="1" x14ac:dyDescent="0.15">
      <c r="E54" s="156" t="s">
        <v>133</v>
      </c>
      <c r="F54" s="158"/>
      <c r="G54" s="156" t="s">
        <v>283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8"/>
      <c r="S54" s="156">
        <v>2</v>
      </c>
      <c r="T54" s="158"/>
      <c r="U54" s="223"/>
      <c r="V54" s="224"/>
      <c r="W54" s="156" t="s">
        <v>299</v>
      </c>
      <c r="X54" s="157"/>
      <c r="Y54" s="157"/>
      <c r="Z54" s="157"/>
      <c r="AA54" s="157"/>
      <c r="AB54" s="157"/>
      <c r="AC54" s="158"/>
      <c r="AD54" s="223"/>
      <c r="AE54" s="224"/>
      <c r="AF54" s="156" t="s">
        <v>300</v>
      </c>
      <c r="AG54" s="157"/>
      <c r="AH54" s="157"/>
      <c r="AI54" s="157"/>
      <c r="AJ54" s="157"/>
      <c r="AK54" s="157"/>
      <c r="AL54" s="158"/>
      <c r="AM54" s="223"/>
      <c r="AN54" s="224"/>
      <c r="AO54" s="156" t="s">
        <v>134</v>
      </c>
      <c r="AP54" s="157"/>
      <c r="AQ54" s="157"/>
      <c r="AR54" s="157"/>
      <c r="AS54" s="157"/>
      <c r="AT54" s="157"/>
      <c r="AU54" s="158"/>
      <c r="AV54" s="223"/>
      <c r="AW54" s="224"/>
      <c r="AX54" s="156" t="s">
        <v>301</v>
      </c>
      <c r="AY54" s="157"/>
      <c r="AZ54" s="157"/>
      <c r="BA54" s="157"/>
      <c r="BB54" s="157"/>
      <c r="BC54" s="157"/>
      <c r="BD54" s="158"/>
      <c r="BE54" s="201" t="str">
        <f>IF(U54="○",S54*1,IF(AD54="○",S54*3,IF(AM54="○",S54*5,IF(AV54="○",S54*10,""))))</f>
        <v/>
      </c>
      <c r="BF54" s="202"/>
      <c r="BG54" s="136"/>
      <c r="BH54" s="136"/>
      <c r="BI54" s="136"/>
      <c r="BJ54" s="136"/>
      <c r="BK54" s="136"/>
    </row>
    <row r="55" spans="5:63" ht="6" customHeight="1" x14ac:dyDescent="0.15">
      <c r="E55" s="159"/>
      <c r="F55" s="161"/>
      <c r="G55" s="159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1"/>
      <c r="S55" s="159"/>
      <c r="T55" s="161"/>
      <c r="U55" s="225"/>
      <c r="V55" s="226"/>
      <c r="W55" s="159"/>
      <c r="X55" s="160"/>
      <c r="Y55" s="160"/>
      <c r="Z55" s="160"/>
      <c r="AA55" s="160"/>
      <c r="AB55" s="160"/>
      <c r="AC55" s="161"/>
      <c r="AD55" s="225"/>
      <c r="AE55" s="226"/>
      <c r="AF55" s="159"/>
      <c r="AG55" s="160"/>
      <c r="AH55" s="160"/>
      <c r="AI55" s="160"/>
      <c r="AJ55" s="160"/>
      <c r="AK55" s="160"/>
      <c r="AL55" s="161"/>
      <c r="AM55" s="225"/>
      <c r="AN55" s="226"/>
      <c r="AO55" s="159"/>
      <c r="AP55" s="160"/>
      <c r="AQ55" s="160"/>
      <c r="AR55" s="160"/>
      <c r="AS55" s="160"/>
      <c r="AT55" s="160"/>
      <c r="AU55" s="161"/>
      <c r="AV55" s="225"/>
      <c r="AW55" s="226"/>
      <c r="AX55" s="159"/>
      <c r="AY55" s="160"/>
      <c r="AZ55" s="160"/>
      <c r="BA55" s="160"/>
      <c r="BB55" s="160"/>
      <c r="BC55" s="160"/>
      <c r="BD55" s="161"/>
      <c r="BE55" s="203"/>
      <c r="BF55" s="204"/>
      <c r="BG55" s="136"/>
      <c r="BH55" s="136"/>
      <c r="BI55" s="136"/>
      <c r="BJ55" s="136"/>
      <c r="BK55" s="136"/>
    </row>
    <row r="56" spans="5:63" ht="6" customHeight="1" x14ac:dyDescent="0.15">
      <c r="E56" s="162"/>
      <c r="F56" s="164"/>
      <c r="G56" s="162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4"/>
      <c r="S56" s="162"/>
      <c r="T56" s="164"/>
      <c r="U56" s="227"/>
      <c r="V56" s="228"/>
      <c r="W56" s="162"/>
      <c r="X56" s="163"/>
      <c r="Y56" s="163"/>
      <c r="Z56" s="163"/>
      <c r="AA56" s="163"/>
      <c r="AB56" s="163"/>
      <c r="AC56" s="164"/>
      <c r="AD56" s="227"/>
      <c r="AE56" s="228"/>
      <c r="AF56" s="162"/>
      <c r="AG56" s="163"/>
      <c r="AH56" s="163"/>
      <c r="AI56" s="163"/>
      <c r="AJ56" s="163"/>
      <c r="AK56" s="163"/>
      <c r="AL56" s="164"/>
      <c r="AM56" s="227"/>
      <c r="AN56" s="228"/>
      <c r="AO56" s="162"/>
      <c r="AP56" s="163"/>
      <c r="AQ56" s="163"/>
      <c r="AR56" s="163"/>
      <c r="AS56" s="163"/>
      <c r="AT56" s="163"/>
      <c r="AU56" s="164"/>
      <c r="AV56" s="227"/>
      <c r="AW56" s="228"/>
      <c r="AX56" s="162"/>
      <c r="AY56" s="163"/>
      <c r="AZ56" s="163"/>
      <c r="BA56" s="163"/>
      <c r="BB56" s="163"/>
      <c r="BC56" s="163"/>
      <c r="BD56" s="164"/>
      <c r="BE56" s="214"/>
      <c r="BF56" s="215"/>
      <c r="BG56" s="136"/>
      <c r="BH56" s="136"/>
      <c r="BI56" s="136"/>
      <c r="BJ56" s="136"/>
      <c r="BK56" s="131"/>
    </row>
    <row r="57" spans="5:63" ht="6" customHeight="1" x14ac:dyDescent="0.15">
      <c r="E57" s="156" t="s">
        <v>135</v>
      </c>
      <c r="F57" s="158"/>
      <c r="G57" s="156" t="s">
        <v>10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8"/>
      <c r="S57" s="156">
        <v>1</v>
      </c>
      <c r="T57" s="158"/>
      <c r="U57" s="223"/>
      <c r="V57" s="224"/>
      <c r="W57" s="156" t="s">
        <v>305</v>
      </c>
      <c r="X57" s="157"/>
      <c r="Y57" s="157"/>
      <c r="Z57" s="157"/>
      <c r="AA57" s="157"/>
      <c r="AB57" s="157"/>
      <c r="AC57" s="158"/>
      <c r="AD57" s="223"/>
      <c r="AE57" s="224"/>
      <c r="AF57" s="238" t="s">
        <v>306</v>
      </c>
      <c r="AG57" s="311"/>
      <c r="AH57" s="311"/>
      <c r="AI57" s="311"/>
      <c r="AJ57" s="311"/>
      <c r="AK57" s="311"/>
      <c r="AL57" s="312"/>
      <c r="AM57" s="223"/>
      <c r="AN57" s="224"/>
      <c r="AO57" s="325" t="s">
        <v>505</v>
      </c>
      <c r="AP57" s="268"/>
      <c r="AQ57" s="268"/>
      <c r="AR57" s="268"/>
      <c r="AS57" s="268"/>
      <c r="AT57" s="268"/>
      <c r="AU57" s="326"/>
      <c r="AV57" s="205"/>
      <c r="AW57" s="206"/>
      <c r="AX57" s="206"/>
      <c r="AY57" s="206"/>
      <c r="AZ57" s="206"/>
      <c r="BA57" s="206"/>
      <c r="BB57" s="206"/>
      <c r="BC57" s="206"/>
      <c r="BD57" s="207"/>
      <c r="BE57" s="201" t="str">
        <f>IF(U57="○",S57*1,IF(AD57="○",S57*3,IF(AM57="○",S57*5,"")))</f>
        <v/>
      </c>
      <c r="BF57" s="202"/>
      <c r="BG57" s="136"/>
      <c r="BH57" s="136"/>
      <c r="BI57" s="136"/>
      <c r="BJ57" s="136"/>
      <c r="BK57" s="136"/>
    </row>
    <row r="58" spans="5:63" ht="6" customHeight="1" x14ac:dyDescent="0.15">
      <c r="E58" s="159"/>
      <c r="F58" s="161"/>
      <c r="G58" s="159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1"/>
      <c r="S58" s="159"/>
      <c r="T58" s="161"/>
      <c r="U58" s="225"/>
      <c r="V58" s="226"/>
      <c r="W58" s="159"/>
      <c r="X58" s="160"/>
      <c r="Y58" s="160"/>
      <c r="Z58" s="160"/>
      <c r="AA58" s="160"/>
      <c r="AB58" s="160"/>
      <c r="AC58" s="161"/>
      <c r="AD58" s="225"/>
      <c r="AE58" s="226"/>
      <c r="AF58" s="313"/>
      <c r="AG58" s="314"/>
      <c r="AH58" s="314"/>
      <c r="AI58" s="314"/>
      <c r="AJ58" s="314"/>
      <c r="AK58" s="314"/>
      <c r="AL58" s="315"/>
      <c r="AM58" s="225"/>
      <c r="AN58" s="226"/>
      <c r="AO58" s="327"/>
      <c r="AP58" s="269"/>
      <c r="AQ58" s="269"/>
      <c r="AR58" s="269"/>
      <c r="AS58" s="269"/>
      <c r="AT58" s="269"/>
      <c r="AU58" s="328"/>
      <c r="AV58" s="208"/>
      <c r="AW58" s="209"/>
      <c r="AX58" s="209"/>
      <c r="AY58" s="209"/>
      <c r="AZ58" s="209"/>
      <c r="BA58" s="209"/>
      <c r="BB58" s="209"/>
      <c r="BC58" s="209"/>
      <c r="BD58" s="210"/>
      <c r="BE58" s="203"/>
      <c r="BF58" s="204"/>
      <c r="BG58" s="136"/>
      <c r="BH58" s="136"/>
      <c r="BI58" s="136"/>
      <c r="BJ58" s="136"/>
      <c r="BK58" s="136"/>
    </row>
    <row r="59" spans="5:63" ht="6" customHeight="1" x14ac:dyDescent="0.15">
      <c r="E59" s="159"/>
      <c r="F59" s="161"/>
      <c r="G59" s="159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1"/>
      <c r="S59" s="159"/>
      <c r="T59" s="161"/>
      <c r="U59" s="225"/>
      <c r="V59" s="226"/>
      <c r="W59" s="159"/>
      <c r="X59" s="160"/>
      <c r="Y59" s="160"/>
      <c r="Z59" s="160"/>
      <c r="AA59" s="160"/>
      <c r="AB59" s="160"/>
      <c r="AC59" s="161"/>
      <c r="AD59" s="225"/>
      <c r="AE59" s="226"/>
      <c r="AF59" s="313"/>
      <c r="AG59" s="314"/>
      <c r="AH59" s="314"/>
      <c r="AI59" s="314"/>
      <c r="AJ59" s="314"/>
      <c r="AK59" s="314"/>
      <c r="AL59" s="315"/>
      <c r="AM59" s="225"/>
      <c r="AN59" s="226"/>
      <c r="AO59" s="327"/>
      <c r="AP59" s="269"/>
      <c r="AQ59" s="269"/>
      <c r="AR59" s="269"/>
      <c r="AS59" s="269"/>
      <c r="AT59" s="269"/>
      <c r="AU59" s="328"/>
      <c r="AV59" s="208"/>
      <c r="AW59" s="209"/>
      <c r="AX59" s="209"/>
      <c r="AY59" s="209"/>
      <c r="AZ59" s="209"/>
      <c r="BA59" s="209"/>
      <c r="BB59" s="209"/>
      <c r="BC59" s="209"/>
      <c r="BD59" s="210"/>
      <c r="BE59" s="203"/>
      <c r="BF59" s="204"/>
      <c r="BG59" s="136"/>
      <c r="BH59" s="136"/>
      <c r="BI59" s="136"/>
      <c r="BJ59" s="136"/>
      <c r="BK59" s="136"/>
    </row>
    <row r="60" spans="5:63" ht="6" customHeight="1" x14ac:dyDescent="0.15">
      <c r="E60" s="159"/>
      <c r="F60" s="161"/>
      <c r="G60" s="159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1"/>
      <c r="S60" s="159"/>
      <c r="T60" s="161"/>
      <c r="U60" s="225"/>
      <c r="V60" s="226"/>
      <c r="W60" s="159"/>
      <c r="X60" s="160"/>
      <c r="Y60" s="160"/>
      <c r="Z60" s="160"/>
      <c r="AA60" s="160"/>
      <c r="AB60" s="160"/>
      <c r="AC60" s="161"/>
      <c r="AD60" s="225"/>
      <c r="AE60" s="226"/>
      <c r="AF60" s="313"/>
      <c r="AG60" s="314"/>
      <c r="AH60" s="314"/>
      <c r="AI60" s="314"/>
      <c r="AJ60" s="314"/>
      <c r="AK60" s="314"/>
      <c r="AL60" s="315"/>
      <c r="AM60" s="225"/>
      <c r="AN60" s="226"/>
      <c r="AO60" s="327"/>
      <c r="AP60" s="269"/>
      <c r="AQ60" s="269"/>
      <c r="AR60" s="269"/>
      <c r="AS60" s="269"/>
      <c r="AT60" s="269"/>
      <c r="AU60" s="328"/>
      <c r="AV60" s="208"/>
      <c r="AW60" s="209"/>
      <c r="AX60" s="209"/>
      <c r="AY60" s="209"/>
      <c r="AZ60" s="209"/>
      <c r="BA60" s="209"/>
      <c r="BB60" s="209"/>
      <c r="BC60" s="209"/>
      <c r="BD60" s="210"/>
      <c r="BE60" s="203"/>
      <c r="BF60" s="204"/>
      <c r="BG60" s="136"/>
      <c r="BH60" s="136"/>
      <c r="BI60" s="136"/>
      <c r="BJ60" s="136"/>
      <c r="BK60" s="136"/>
    </row>
    <row r="61" spans="5:63" ht="6" customHeight="1" x14ac:dyDescent="0.15">
      <c r="E61" s="159"/>
      <c r="F61" s="161"/>
      <c r="G61" s="159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1"/>
      <c r="S61" s="159"/>
      <c r="T61" s="161"/>
      <c r="U61" s="225"/>
      <c r="V61" s="226"/>
      <c r="W61" s="159"/>
      <c r="X61" s="160"/>
      <c r="Y61" s="160"/>
      <c r="Z61" s="160"/>
      <c r="AA61" s="160"/>
      <c r="AB61" s="160"/>
      <c r="AC61" s="161"/>
      <c r="AD61" s="225"/>
      <c r="AE61" s="226"/>
      <c r="AF61" s="313"/>
      <c r="AG61" s="314"/>
      <c r="AH61" s="314"/>
      <c r="AI61" s="314"/>
      <c r="AJ61" s="314"/>
      <c r="AK61" s="314"/>
      <c r="AL61" s="315"/>
      <c r="AM61" s="225"/>
      <c r="AN61" s="226"/>
      <c r="AO61" s="327"/>
      <c r="AP61" s="269"/>
      <c r="AQ61" s="269"/>
      <c r="AR61" s="269"/>
      <c r="AS61" s="269"/>
      <c r="AT61" s="269"/>
      <c r="AU61" s="328"/>
      <c r="AV61" s="208"/>
      <c r="AW61" s="209"/>
      <c r="AX61" s="209"/>
      <c r="AY61" s="209"/>
      <c r="AZ61" s="209"/>
      <c r="BA61" s="209"/>
      <c r="BB61" s="209"/>
      <c r="BC61" s="209"/>
      <c r="BD61" s="210"/>
      <c r="BE61" s="203"/>
      <c r="BF61" s="204"/>
      <c r="BG61" s="136"/>
      <c r="BH61" s="136"/>
      <c r="BI61" s="136"/>
      <c r="BJ61" s="136"/>
      <c r="BK61" s="136"/>
    </row>
    <row r="62" spans="5:63" ht="6" customHeight="1" x14ac:dyDescent="0.15">
      <c r="E62" s="162"/>
      <c r="F62" s="164"/>
      <c r="G62" s="162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4"/>
      <c r="S62" s="162"/>
      <c r="T62" s="164"/>
      <c r="U62" s="227"/>
      <c r="V62" s="228"/>
      <c r="W62" s="162"/>
      <c r="X62" s="163"/>
      <c r="Y62" s="163"/>
      <c r="Z62" s="163"/>
      <c r="AA62" s="163"/>
      <c r="AB62" s="163"/>
      <c r="AC62" s="164"/>
      <c r="AD62" s="227"/>
      <c r="AE62" s="228"/>
      <c r="AF62" s="316"/>
      <c r="AG62" s="317"/>
      <c r="AH62" s="317"/>
      <c r="AI62" s="317"/>
      <c r="AJ62" s="317"/>
      <c r="AK62" s="317"/>
      <c r="AL62" s="318"/>
      <c r="AM62" s="227"/>
      <c r="AN62" s="228"/>
      <c r="AO62" s="329"/>
      <c r="AP62" s="270"/>
      <c r="AQ62" s="270"/>
      <c r="AR62" s="270"/>
      <c r="AS62" s="270"/>
      <c r="AT62" s="270"/>
      <c r="AU62" s="330"/>
      <c r="AV62" s="211"/>
      <c r="AW62" s="212"/>
      <c r="AX62" s="212"/>
      <c r="AY62" s="212"/>
      <c r="AZ62" s="212"/>
      <c r="BA62" s="212"/>
      <c r="BB62" s="212"/>
      <c r="BC62" s="212"/>
      <c r="BD62" s="213"/>
      <c r="BE62" s="214"/>
      <c r="BF62" s="215"/>
      <c r="BG62" s="136"/>
      <c r="BH62" s="136"/>
      <c r="BI62" s="136"/>
      <c r="BJ62" s="136"/>
      <c r="BK62" s="136"/>
    </row>
    <row r="63" spans="5:63" ht="6" customHeight="1" x14ac:dyDescent="0.15">
      <c r="E63" s="156" t="s">
        <v>195</v>
      </c>
      <c r="F63" s="158"/>
      <c r="G63" s="156" t="s">
        <v>284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8"/>
      <c r="S63" s="156">
        <v>1</v>
      </c>
      <c r="T63" s="158"/>
      <c r="U63" s="223"/>
      <c r="V63" s="224"/>
      <c r="W63" s="216" t="s">
        <v>21</v>
      </c>
      <c r="X63" s="271"/>
      <c r="Y63" s="271"/>
      <c r="Z63" s="271"/>
      <c r="AA63" s="271"/>
      <c r="AB63" s="271"/>
      <c r="AC63" s="288"/>
      <c r="AD63" s="223"/>
      <c r="AE63" s="224"/>
      <c r="AF63" s="216" t="s">
        <v>136</v>
      </c>
      <c r="AG63" s="271"/>
      <c r="AH63" s="271"/>
      <c r="AI63" s="271"/>
      <c r="AJ63" s="271"/>
      <c r="AK63" s="271"/>
      <c r="AL63" s="288"/>
      <c r="AM63" s="223"/>
      <c r="AN63" s="224"/>
      <c r="AO63" s="156" t="s">
        <v>307</v>
      </c>
      <c r="AP63" s="157"/>
      <c r="AQ63" s="157"/>
      <c r="AR63" s="157"/>
      <c r="AS63" s="157"/>
      <c r="AT63" s="157"/>
      <c r="AU63" s="158"/>
      <c r="AV63" s="205"/>
      <c r="AW63" s="206"/>
      <c r="AX63" s="206"/>
      <c r="AY63" s="206"/>
      <c r="AZ63" s="206"/>
      <c r="BA63" s="206"/>
      <c r="BB63" s="206"/>
      <c r="BC63" s="206"/>
      <c r="BD63" s="207"/>
      <c r="BE63" s="201" t="str">
        <f>IF(U63="○",S63*1,IF(AD63="○",S63*3,IF(AM63="○",S63*5,"")))</f>
        <v/>
      </c>
      <c r="BF63" s="202"/>
      <c r="BG63" s="136"/>
      <c r="BH63" s="136"/>
      <c r="BI63" s="136"/>
      <c r="BJ63" s="136"/>
      <c r="BK63" s="136"/>
    </row>
    <row r="64" spans="5:63" ht="6" customHeight="1" x14ac:dyDescent="0.15">
      <c r="E64" s="159"/>
      <c r="F64" s="161"/>
      <c r="G64" s="159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1"/>
      <c r="S64" s="159"/>
      <c r="T64" s="161"/>
      <c r="U64" s="225"/>
      <c r="V64" s="226"/>
      <c r="W64" s="289"/>
      <c r="X64" s="272"/>
      <c r="Y64" s="272"/>
      <c r="Z64" s="272"/>
      <c r="AA64" s="272"/>
      <c r="AB64" s="272"/>
      <c r="AC64" s="290"/>
      <c r="AD64" s="225"/>
      <c r="AE64" s="226"/>
      <c r="AF64" s="289"/>
      <c r="AG64" s="272"/>
      <c r="AH64" s="272"/>
      <c r="AI64" s="272"/>
      <c r="AJ64" s="272"/>
      <c r="AK64" s="272"/>
      <c r="AL64" s="290"/>
      <c r="AM64" s="225"/>
      <c r="AN64" s="226"/>
      <c r="AO64" s="159"/>
      <c r="AP64" s="160"/>
      <c r="AQ64" s="160"/>
      <c r="AR64" s="160"/>
      <c r="AS64" s="160"/>
      <c r="AT64" s="160"/>
      <c r="AU64" s="161"/>
      <c r="AV64" s="208"/>
      <c r="AW64" s="209"/>
      <c r="AX64" s="209"/>
      <c r="AY64" s="209"/>
      <c r="AZ64" s="209"/>
      <c r="BA64" s="209"/>
      <c r="BB64" s="209"/>
      <c r="BC64" s="209"/>
      <c r="BD64" s="210"/>
      <c r="BE64" s="203"/>
      <c r="BF64" s="204"/>
      <c r="BG64" s="136"/>
      <c r="BH64" s="136"/>
      <c r="BI64" s="136"/>
      <c r="BJ64" s="136"/>
      <c r="BK64" s="136"/>
    </row>
    <row r="65" spans="5:63" ht="6" customHeight="1" x14ac:dyDescent="0.15">
      <c r="E65" s="162"/>
      <c r="F65" s="164"/>
      <c r="G65" s="162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4"/>
      <c r="S65" s="162"/>
      <c r="T65" s="164"/>
      <c r="U65" s="227"/>
      <c r="V65" s="228"/>
      <c r="W65" s="291"/>
      <c r="X65" s="273"/>
      <c r="Y65" s="273"/>
      <c r="Z65" s="273"/>
      <c r="AA65" s="273"/>
      <c r="AB65" s="273"/>
      <c r="AC65" s="292"/>
      <c r="AD65" s="227"/>
      <c r="AE65" s="228"/>
      <c r="AF65" s="291"/>
      <c r="AG65" s="273"/>
      <c r="AH65" s="273"/>
      <c r="AI65" s="273"/>
      <c r="AJ65" s="273"/>
      <c r="AK65" s="273"/>
      <c r="AL65" s="292"/>
      <c r="AM65" s="227"/>
      <c r="AN65" s="228"/>
      <c r="AO65" s="162"/>
      <c r="AP65" s="163"/>
      <c r="AQ65" s="163"/>
      <c r="AR65" s="163"/>
      <c r="AS65" s="163"/>
      <c r="AT65" s="163"/>
      <c r="AU65" s="164"/>
      <c r="AV65" s="211"/>
      <c r="AW65" s="212"/>
      <c r="AX65" s="212"/>
      <c r="AY65" s="212"/>
      <c r="AZ65" s="212"/>
      <c r="BA65" s="212"/>
      <c r="BB65" s="212"/>
      <c r="BC65" s="212"/>
      <c r="BD65" s="213"/>
      <c r="BE65" s="214"/>
      <c r="BF65" s="215"/>
      <c r="BG65" s="136"/>
      <c r="BH65" s="136"/>
      <c r="BI65" s="136"/>
      <c r="BJ65" s="136"/>
      <c r="BK65" s="136"/>
    </row>
    <row r="66" spans="5:63" ht="6" customHeight="1" x14ac:dyDescent="0.15">
      <c r="E66" s="156" t="s">
        <v>137</v>
      </c>
      <c r="F66" s="158"/>
      <c r="G66" s="216" t="s">
        <v>285</v>
      </c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88"/>
      <c r="S66" s="156">
        <v>1</v>
      </c>
      <c r="T66" s="158"/>
      <c r="U66" s="223"/>
      <c r="V66" s="224"/>
      <c r="W66" s="156" t="s">
        <v>138</v>
      </c>
      <c r="X66" s="157"/>
      <c r="Y66" s="157"/>
      <c r="Z66" s="157"/>
      <c r="AA66" s="157"/>
      <c r="AB66" s="157"/>
      <c r="AC66" s="158"/>
      <c r="AD66" s="223"/>
      <c r="AE66" s="224"/>
      <c r="AF66" s="156" t="s">
        <v>139</v>
      </c>
      <c r="AG66" s="157"/>
      <c r="AH66" s="157"/>
      <c r="AI66" s="157"/>
      <c r="AJ66" s="157"/>
      <c r="AK66" s="157"/>
      <c r="AL66" s="158"/>
      <c r="AM66" s="223"/>
      <c r="AN66" s="224"/>
      <c r="AO66" s="156" t="s">
        <v>140</v>
      </c>
      <c r="AP66" s="157"/>
      <c r="AQ66" s="157"/>
      <c r="AR66" s="157"/>
      <c r="AS66" s="157"/>
      <c r="AT66" s="157"/>
      <c r="AU66" s="158"/>
      <c r="AV66" s="205"/>
      <c r="AW66" s="206"/>
      <c r="AX66" s="206"/>
      <c r="AY66" s="206"/>
      <c r="AZ66" s="206"/>
      <c r="BA66" s="206"/>
      <c r="BB66" s="206"/>
      <c r="BC66" s="206"/>
      <c r="BD66" s="207"/>
      <c r="BE66" s="201" t="str">
        <f>IF(U66="○",S66*1,IF(AD66="○",S66*3,IF(AM66="○",S66*5,"")))</f>
        <v/>
      </c>
      <c r="BF66" s="202"/>
      <c r="BG66" s="136"/>
      <c r="BH66" s="136"/>
      <c r="BI66" s="136"/>
      <c r="BJ66" s="136"/>
      <c r="BK66" s="136"/>
    </row>
    <row r="67" spans="5:63" ht="6" customHeight="1" x14ac:dyDescent="0.15">
      <c r="E67" s="159"/>
      <c r="F67" s="161"/>
      <c r="G67" s="289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90"/>
      <c r="S67" s="159"/>
      <c r="T67" s="161"/>
      <c r="U67" s="225"/>
      <c r="V67" s="226"/>
      <c r="W67" s="159"/>
      <c r="X67" s="160"/>
      <c r="Y67" s="160"/>
      <c r="Z67" s="160"/>
      <c r="AA67" s="160"/>
      <c r="AB67" s="160"/>
      <c r="AC67" s="161"/>
      <c r="AD67" s="225"/>
      <c r="AE67" s="226"/>
      <c r="AF67" s="159"/>
      <c r="AG67" s="160"/>
      <c r="AH67" s="160"/>
      <c r="AI67" s="160"/>
      <c r="AJ67" s="160"/>
      <c r="AK67" s="160"/>
      <c r="AL67" s="161"/>
      <c r="AM67" s="225"/>
      <c r="AN67" s="226"/>
      <c r="AO67" s="159"/>
      <c r="AP67" s="160"/>
      <c r="AQ67" s="160"/>
      <c r="AR67" s="160"/>
      <c r="AS67" s="160"/>
      <c r="AT67" s="160"/>
      <c r="AU67" s="161"/>
      <c r="AV67" s="208"/>
      <c r="AW67" s="209"/>
      <c r="AX67" s="209"/>
      <c r="AY67" s="209"/>
      <c r="AZ67" s="209"/>
      <c r="BA67" s="209"/>
      <c r="BB67" s="209"/>
      <c r="BC67" s="209"/>
      <c r="BD67" s="210"/>
      <c r="BE67" s="203"/>
      <c r="BF67" s="204"/>
      <c r="BG67" s="136"/>
      <c r="BH67" s="136"/>
      <c r="BI67" s="136"/>
      <c r="BJ67" s="136"/>
      <c r="BK67" s="136"/>
    </row>
    <row r="68" spans="5:63" ht="6" customHeight="1" x14ac:dyDescent="0.15">
      <c r="E68" s="159"/>
      <c r="F68" s="161"/>
      <c r="G68" s="289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90"/>
      <c r="S68" s="159"/>
      <c r="T68" s="161"/>
      <c r="U68" s="225"/>
      <c r="V68" s="226"/>
      <c r="W68" s="159"/>
      <c r="X68" s="160"/>
      <c r="Y68" s="160"/>
      <c r="Z68" s="160"/>
      <c r="AA68" s="160"/>
      <c r="AB68" s="160"/>
      <c r="AC68" s="161"/>
      <c r="AD68" s="225"/>
      <c r="AE68" s="226"/>
      <c r="AF68" s="159"/>
      <c r="AG68" s="160"/>
      <c r="AH68" s="160"/>
      <c r="AI68" s="160"/>
      <c r="AJ68" s="160"/>
      <c r="AK68" s="160"/>
      <c r="AL68" s="161"/>
      <c r="AM68" s="225"/>
      <c r="AN68" s="226"/>
      <c r="AO68" s="159"/>
      <c r="AP68" s="160"/>
      <c r="AQ68" s="160"/>
      <c r="AR68" s="160"/>
      <c r="AS68" s="160"/>
      <c r="AT68" s="160"/>
      <c r="AU68" s="161"/>
      <c r="AV68" s="208"/>
      <c r="AW68" s="209"/>
      <c r="AX68" s="209"/>
      <c r="AY68" s="209"/>
      <c r="AZ68" s="209"/>
      <c r="BA68" s="209"/>
      <c r="BB68" s="209"/>
      <c r="BC68" s="209"/>
      <c r="BD68" s="210"/>
      <c r="BE68" s="203"/>
      <c r="BF68" s="204"/>
      <c r="BG68" s="136"/>
      <c r="BH68" s="136"/>
      <c r="BI68" s="136"/>
      <c r="BJ68" s="136"/>
      <c r="BK68" s="136"/>
    </row>
    <row r="69" spans="5:63" ht="6" customHeight="1" x14ac:dyDescent="0.15">
      <c r="E69" s="159"/>
      <c r="F69" s="161"/>
      <c r="G69" s="289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90"/>
      <c r="S69" s="159"/>
      <c r="T69" s="161"/>
      <c r="U69" s="225"/>
      <c r="V69" s="226"/>
      <c r="W69" s="159"/>
      <c r="X69" s="160"/>
      <c r="Y69" s="160"/>
      <c r="Z69" s="160"/>
      <c r="AA69" s="160"/>
      <c r="AB69" s="160"/>
      <c r="AC69" s="161"/>
      <c r="AD69" s="225"/>
      <c r="AE69" s="226"/>
      <c r="AF69" s="159"/>
      <c r="AG69" s="160"/>
      <c r="AH69" s="160"/>
      <c r="AI69" s="160"/>
      <c r="AJ69" s="160"/>
      <c r="AK69" s="160"/>
      <c r="AL69" s="161"/>
      <c r="AM69" s="225"/>
      <c r="AN69" s="226"/>
      <c r="AO69" s="159"/>
      <c r="AP69" s="160"/>
      <c r="AQ69" s="160"/>
      <c r="AR69" s="160"/>
      <c r="AS69" s="160"/>
      <c r="AT69" s="160"/>
      <c r="AU69" s="161"/>
      <c r="AV69" s="208"/>
      <c r="AW69" s="209"/>
      <c r="AX69" s="209"/>
      <c r="AY69" s="209"/>
      <c r="AZ69" s="209"/>
      <c r="BA69" s="209"/>
      <c r="BB69" s="209"/>
      <c r="BC69" s="209"/>
      <c r="BD69" s="210"/>
      <c r="BE69" s="203"/>
      <c r="BF69" s="204"/>
      <c r="BG69" s="136"/>
      <c r="BH69" s="136"/>
      <c r="BI69" s="136"/>
      <c r="BJ69" s="136"/>
      <c r="BK69" s="136"/>
    </row>
    <row r="70" spans="5:63" ht="6" customHeight="1" x14ac:dyDescent="0.15">
      <c r="E70" s="159"/>
      <c r="F70" s="161"/>
      <c r="G70" s="289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90"/>
      <c r="S70" s="159"/>
      <c r="T70" s="161"/>
      <c r="U70" s="225"/>
      <c r="V70" s="226"/>
      <c r="W70" s="159"/>
      <c r="X70" s="160"/>
      <c r="Y70" s="160"/>
      <c r="Z70" s="160"/>
      <c r="AA70" s="160"/>
      <c r="AB70" s="160"/>
      <c r="AC70" s="161"/>
      <c r="AD70" s="225"/>
      <c r="AE70" s="226"/>
      <c r="AF70" s="159"/>
      <c r="AG70" s="160"/>
      <c r="AH70" s="160"/>
      <c r="AI70" s="160"/>
      <c r="AJ70" s="160"/>
      <c r="AK70" s="160"/>
      <c r="AL70" s="161"/>
      <c r="AM70" s="225"/>
      <c r="AN70" s="226"/>
      <c r="AO70" s="159"/>
      <c r="AP70" s="160"/>
      <c r="AQ70" s="160"/>
      <c r="AR70" s="160"/>
      <c r="AS70" s="160"/>
      <c r="AT70" s="160"/>
      <c r="AU70" s="161"/>
      <c r="AV70" s="208"/>
      <c r="AW70" s="209"/>
      <c r="AX70" s="209"/>
      <c r="AY70" s="209"/>
      <c r="AZ70" s="209"/>
      <c r="BA70" s="209"/>
      <c r="BB70" s="209"/>
      <c r="BC70" s="209"/>
      <c r="BD70" s="210"/>
      <c r="BE70" s="203"/>
      <c r="BF70" s="204"/>
      <c r="BG70" s="136"/>
      <c r="BH70" s="136"/>
      <c r="BI70" s="136"/>
      <c r="BJ70" s="136"/>
      <c r="BK70" s="136"/>
    </row>
    <row r="71" spans="5:63" ht="6" customHeight="1" x14ac:dyDescent="0.15">
      <c r="E71" s="162"/>
      <c r="F71" s="164"/>
      <c r="G71" s="291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92"/>
      <c r="S71" s="162"/>
      <c r="T71" s="164"/>
      <c r="U71" s="227"/>
      <c r="V71" s="228"/>
      <c r="W71" s="162"/>
      <c r="X71" s="163"/>
      <c r="Y71" s="163"/>
      <c r="Z71" s="163"/>
      <c r="AA71" s="163"/>
      <c r="AB71" s="163"/>
      <c r="AC71" s="164"/>
      <c r="AD71" s="227"/>
      <c r="AE71" s="228"/>
      <c r="AF71" s="162"/>
      <c r="AG71" s="163"/>
      <c r="AH71" s="163"/>
      <c r="AI71" s="163"/>
      <c r="AJ71" s="163"/>
      <c r="AK71" s="163"/>
      <c r="AL71" s="164"/>
      <c r="AM71" s="227"/>
      <c r="AN71" s="228"/>
      <c r="AO71" s="162"/>
      <c r="AP71" s="163"/>
      <c r="AQ71" s="163"/>
      <c r="AR71" s="163"/>
      <c r="AS71" s="163"/>
      <c r="AT71" s="163"/>
      <c r="AU71" s="164"/>
      <c r="AV71" s="211"/>
      <c r="AW71" s="212"/>
      <c r="AX71" s="212"/>
      <c r="AY71" s="212"/>
      <c r="AZ71" s="212"/>
      <c r="BA71" s="212"/>
      <c r="BB71" s="212"/>
      <c r="BC71" s="212"/>
      <c r="BD71" s="213"/>
      <c r="BE71" s="214"/>
      <c r="BF71" s="215"/>
      <c r="BG71" s="136"/>
      <c r="BH71" s="136"/>
      <c r="BI71" s="136"/>
      <c r="BJ71" s="136"/>
      <c r="BK71" s="136"/>
    </row>
    <row r="72" spans="5:63" ht="6" customHeight="1" x14ac:dyDescent="0.15">
      <c r="E72" s="156" t="s">
        <v>197</v>
      </c>
      <c r="F72" s="158"/>
      <c r="G72" s="216" t="s">
        <v>507</v>
      </c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88"/>
      <c r="S72" s="156">
        <v>1</v>
      </c>
      <c r="T72" s="158"/>
      <c r="U72" s="223"/>
      <c r="V72" s="224"/>
      <c r="W72" s="156" t="s">
        <v>141</v>
      </c>
      <c r="X72" s="157"/>
      <c r="Y72" s="157"/>
      <c r="Z72" s="157"/>
      <c r="AA72" s="157"/>
      <c r="AB72" s="157"/>
      <c r="AC72" s="158"/>
      <c r="AD72" s="223"/>
      <c r="AE72" s="224"/>
      <c r="AF72" s="156" t="s">
        <v>142</v>
      </c>
      <c r="AG72" s="157"/>
      <c r="AH72" s="157"/>
      <c r="AI72" s="157"/>
      <c r="AJ72" s="157"/>
      <c r="AK72" s="157"/>
      <c r="AL72" s="158"/>
      <c r="AM72" s="223"/>
      <c r="AN72" s="224"/>
      <c r="AO72" s="216" t="s">
        <v>308</v>
      </c>
      <c r="AP72" s="271"/>
      <c r="AQ72" s="271"/>
      <c r="AR72" s="271"/>
      <c r="AS72" s="271"/>
      <c r="AT72" s="271"/>
      <c r="AU72" s="288"/>
      <c r="AV72" s="331"/>
      <c r="AW72" s="332"/>
      <c r="AX72" s="332"/>
      <c r="AY72" s="332"/>
      <c r="AZ72" s="332"/>
      <c r="BA72" s="332"/>
      <c r="BB72" s="332"/>
      <c r="BC72" s="332"/>
      <c r="BD72" s="333"/>
      <c r="BE72" s="340" t="str">
        <f>IF(U72="○",S72*1,IF(AD72="○",S72*3,IF(AM72="○",S72*5,"")))</f>
        <v/>
      </c>
      <c r="BF72" s="341"/>
      <c r="BG72" s="136"/>
      <c r="BH72" s="136"/>
      <c r="BI72" s="136"/>
      <c r="BJ72" s="136"/>
      <c r="BK72" s="136"/>
    </row>
    <row r="73" spans="5:63" ht="6" customHeight="1" x14ac:dyDescent="0.15">
      <c r="E73" s="159"/>
      <c r="F73" s="161"/>
      <c r="G73" s="289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90"/>
      <c r="S73" s="159"/>
      <c r="T73" s="161"/>
      <c r="U73" s="225"/>
      <c r="V73" s="226"/>
      <c r="W73" s="159"/>
      <c r="X73" s="160"/>
      <c r="Y73" s="160"/>
      <c r="Z73" s="160"/>
      <c r="AA73" s="160"/>
      <c r="AB73" s="160"/>
      <c r="AC73" s="161"/>
      <c r="AD73" s="225"/>
      <c r="AE73" s="226"/>
      <c r="AF73" s="159"/>
      <c r="AG73" s="160"/>
      <c r="AH73" s="160"/>
      <c r="AI73" s="160"/>
      <c r="AJ73" s="160"/>
      <c r="AK73" s="160"/>
      <c r="AL73" s="161"/>
      <c r="AM73" s="225"/>
      <c r="AN73" s="226"/>
      <c r="AO73" s="289"/>
      <c r="AP73" s="272"/>
      <c r="AQ73" s="272"/>
      <c r="AR73" s="272"/>
      <c r="AS73" s="272"/>
      <c r="AT73" s="272"/>
      <c r="AU73" s="290"/>
      <c r="AV73" s="334"/>
      <c r="AW73" s="335"/>
      <c r="AX73" s="335"/>
      <c r="AY73" s="335"/>
      <c r="AZ73" s="335"/>
      <c r="BA73" s="335"/>
      <c r="BB73" s="335"/>
      <c r="BC73" s="335"/>
      <c r="BD73" s="336"/>
      <c r="BE73" s="342"/>
      <c r="BF73" s="343"/>
      <c r="BG73" s="136"/>
      <c r="BH73" s="136"/>
      <c r="BI73" s="136"/>
      <c r="BJ73" s="136"/>
      <c r="BK73" s="136"/>
    </row>
    <row r="74" spans="5:63" ht="6" customHeight="1" x14ac:dyDescent="0.15">
      <c r="E74" s="159"/>
      <c r="F74" s="161"/>
      <c r="G74" s="289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90"/>
      <c r="S74" s="159"/>
      <c r="T74" s="161"/>
      <c r="U74" s="225"/>
      <c r="V74" s="226"/>
      <c r="W74" s="159"/>
      <c r="X74" s="160"/>
      <c r="Y74" s="160"/>
      <c r="Z74" s="160"/>
      <c r="AA74" s="160"/>
      <c r="AB74" s="160"/>
      <c r="AC74" s="161"/>
      <c r="AD74" s="225"/>
      <c r="AE74" s="226"/>
      <c r="AF74" s="159"/>
      <c r="AG74" s="160"/>
      <c r="AH74" s="160"/>
      <c r="AI74" s="160"/>
      <c r="AJ74" s="160"/>
      <c r="AK74" s="160"/>
      <c r="AL74" s="161"/>
      <c r="AM74" s="225"/>
      <c r="AN74" s="226"/>
      <c r="AO74" s="289"/>
      <c r="AP74" s="272"/>
      <c r="AQ74" s="272"/>
      <c r="AR74" s="272"/>
      <c r="AS74" s="272"/>
      <c r="AT74" s="272"/>
      <c r="AU74" s="290"/>
      <c r="AV74" s="334"/>
      <c r="AW74" s="335"/>
      <c r="AX74" s="335"/>
      <c r="AY74" s="335"/>
      <c r="AZ74" s="335"/>
      <c r="BA74" s="335"/>
      <c r="BB74" s="335"/>
      <c r="BC74" s="335"/>
      <c r="BD74" s="336"/>
      <c r="BE74" s="342"/>
      <c r="BF74" s="343"/>
      <c r="BG74" s="136"/>
      <c r="BH74" s="136"/>
      <c r="BI74" s="136"/>
      <c r="BJ74" s="136"/>
      <c r="BK74" s="136"/>
    </row>
    <row r="75" spans="5:63" ht="6" customHeight="1" x14ac:dyDescent="0.15">
      <c r="E75" s="162"/>
      <c r="F75" s="164"/>
      <c r="G75" s="291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92"/>
      <c r="S75" s="162"/>
      <c r="T75" s="164"/>
      <c r="U75" s="227"/>
      <c r="V75" s="228"/>
      <c r="W75" s="162"/>
      <c r="X75" s="163"/>
      <c r="Y75" s="163"/>
      <c r="Z75" s="163"/>
      <c r="AA75" s="163"/>
      <c r="AB75" s="163"/>
      <c r="AC75" s="164"/>
      <c r="AD75" s="227"/>
      <c r="AE75" s="228"/>
      <c r="AF75" s="162"/>
      <c r="AG75" s="163"/>
      <c r="AH75" s="163"/>
      <c r="AI75" s="163"/>
      <c r="AJ75" s="163"/>
      <c r="AK75" s="163"/>
      <c r="AL75" s="164"/>
      <c r="AM75" s="227"/>
      <c r="AN75" s="228"/>
      <c r="AO75" s="291"/>
      <c r="AP75" s="273"/>
      <c r="AQ75" s="273"/>
      <c r="AR75" s="273"/>
      <c r="AS75" s="273"/>
      <c r="AT75" s="273"/>
      <c r="AU75" s="292"/>
      <c r="AV75" s="337"/>
      <c r="AW75" s="338"/>
      <c r="AX75" s="338"/>
      <c r="AY75" s="338"/>
      <c r="AZ75" s="338"/>
      <c r="BA75" s="338"/>
      <c r="BB75" s="338"/>
      <c r="BC75" s="338"/>
      <c r="BD75" s="339"/>
      <c r="BE75" s="344"/>
      <c r="BF75" s="345"/>
      <c r="BG75" s="136"/>
      <c r="BH75" s="136"/>
      <c r="BI75" s="136"/>
      <c r="BJ75" s="136"/>
      <c r="BK75" s="136"/>
    </row>
    <row r="76" spans="5:63" ht="6" customHeight="1" x14ac:dyDescent="0.15">
      <c r="E76" s="156"/>
      <c r="F76" s="158"/>
      <c r="G76" s="156" t="s">
        <v>286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8"/>
      <c r="S76" s="156"/>
      <c r="T76" s="158"/>
      <c r="U76" s="223"/>
      <c r="V76" s="224"/>
      <c r="W76" s="157" t="s">
        <v>490</v>
      </c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8"/>
      <c r="BE76" s="156"/>
      <c r="BF76" s="158"/>
      <c r="BG76" s="136"/>
      <c r="BH76" s="136"/>
      <c r="BI76" s="136"/>
      <c r="BJ76" s="136"/>
      <c r="BK76" s="136"/>
    </row>
    <row r="77" spans="5:63" ht="6" customHeight="1" x14ac:dyDescent="0.15">
      <c r="E77" s="159"/>
      <c r="F77" s="161"/>
      <c r="G77" s="159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1"/>
      <c r="S77" s="159"/>
      <c r="T77" s="161"/>
      <c r="U77" s="225"/>
      <c r="V77" s="226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1"/>
      <c r="BE77" s="159"/>
      <c r="BF77" s="161"/>
      <c r="BG77" s="136"/>
      <c r="BH77" s="136"/>
      <c r="BI77" s="136"/>
      <c r="BJ77" s="136"/>
      <c r="BK77" s="136"/>
    </row>
    <row r="78" spans="5:63" ht="6" customHeight="1" x14ac:dyDescent="0.15">
      <c r="E78" s="159"/>
      <c r="F78" s="161"/>
      <c r="G78" s="159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1"/>
      <c r="S78" s="159"/>
      <c r="T78" s="161"/>
      <c r="U78" s="225"/>
      <c r="V78" s="226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1"/>
      <c r="BE78" s="159"/>
      <c r="BF78" s="161"/>
      <c r="BG78" s="136"/>
      <c r="BH78" s="136"/>
      <c r="BI78" s="136"/>
      <c r="BJ78" s="136"/>
      <c r="BK78" s="136"/>
    </row>
    <row r="79" spans="5:63" ht="6" customHeight="1" x14ac:dyDescent="0.15">
      <c r="E79" s="162"/>
      <c r="F79" s="164"/>
      <c r="G79" s="162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4"/>
      <c r="S79" s="162"/>
      <c r="T79" s="164"/>
      <c r="U79" s="227"/>
      <c r="V79" s="228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4"/>
      <c r="BE79" s="162"/>
      <c r="BF79" s="164"/>
      <c r="BG79" s="136"/>
      <c r="BH79" s="136"/>
      <c r="BI79" s="136"/>
      <c r="BJ79" s="136"/>
      <c r="BK79" s="136"/>
    </row>
    <row r="80" spans="5:63" ht="6" customHeight="1" x14ac:dyDescent="0.15">
      <c r="E80" s="346" t="s">
        <v>225</v>
      </c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347"/>
      <c r="R80" s="348"/>
      <c r="S80" s="150" t="s">
        <v>268</v>
      </c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3" t="s">
        <v>310</v>
      </c>
      <c r="AW80" s="153"/>
      <c r="AX80" s="153"/>
      <c r="AY80" s="153"/>
      <c r="AZ80" s="153"/>
      <c r="BA80" s="153"/>
      <c r="BB80" s="153"/>
      <c r="BC80" s="153"/>
      <c r="BD80" s="355"/>
      <c r="BE80" s="358" t="str">
        <f>IF(OR(SUM(BE36:BF79)=0,SUM(BE36:BF79)=""),"",SUM(BE36:BF79))</f>
        <v/>
      </c>
      <c r="BF80" s="359"/>
      <c r="BG80" s="136"/>
      <c r="BH80" s="136"/>
      <c r="BI80" s="136"/>
      <c r="BJ80" s="136"/>
      <c r="BK80" s="136"/>
    </row>
    <row r="81" spans="5:63" ht="6" customHeight="1" x14ac:dyDescent="0.15">
      <c r="E81" s="349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4"/>
      <c r="AW81" s="154"/>
      <c r="AX81" s="154"/>
      <c r="AY81" s="154"/>
      <c r="AZ81" s="154"/>
      <c r="BA81" s="154"/>
      <c r="BB81" s="154"/>
      <c r="BC81" s="154"/>
      <c r="BD81" s="356"/>
      <c r="BE81" s="360"/>
      <c r="BF81" s="361"/>
      <c r="BG81" s="136"/>
      <c r="BH81" s="136"/>
      <c r="BI81" s="136"/>
      <c r="BJ81" s="136"/>
      <c r="BK81" s="136"/>
    </row>
    <row r="82" spans="5:63" ht="6" customHeight="1" x14ac:dyDescent="0.15">
      <c r="E82" s="349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4"/>
      <c r="AW82" s="154"/>
      <c r="AX82" s="154"/>
      <c r="AY82" s="154"/>
      <c r="AZ82" s="154"/>
      <c r="BA82" s="154"/>
      <c r="BB82" s="154"/>
      <c r="BC82" s="154"/>
      <c r="BD82" s="356"/>
      <c r="BE82" s="360"/>
      <c r="BF82" s="361"/>
      <c r="BG82" s="136"/>
      <c r="BH82" s="136"/>
      <c r="BI82" s="136"/>
      <c r="BJ82" s="136"/>
      <c r="BK82" s="136"/>
    </row>
    <row r="83" spans="5:63" ht="6" customHeight="1" x14ac:dyDescent="0.15">
      <c r="E83" s="352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4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5"/>
      <c r="AW83" s="155"/>
      <c r="AX83" s="155"/>
      <c r="AY83" s="155"/>
      <c r="AZ83" s="155"/>
      <c r="BA83" s="155"/>
      <c r="BB83" s="155"/>
      <c r="BC83" s="155"/>
      <c r="BD83" s="357"/>
      <c r="BE83" s="362"/>
      <c r="BF83" s="363"/>
      <c r="BG83" s="136"/>
      <c r="BH83" s="136"/>
      <c r="BI83" s="136"/>
      <c r="BJ83" s="136"/>
      <c r="BK83" s="136"/>
    </row>
    <row r="84" spans="5:63" ht="6" customHeight="1" x14ac:dyDescent="0.15">
      <c r="E84" s="156" t="s">
        <v>287</v>
      </c>
      <c r="F84" s="158"/>
      <c r="G84" s="156" t="s">
        <v>288</v>
      </c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8"/>
      <c r="S84" s="156">
        <v>7</v>
      </c>
      <c r="T84" s="158"/>
      <c r="U84" s="223"/>
      <c r="V84" s="224"/>
      <c r="W84" s="156" t="s">
        <v>88</v>
      </c>
      <c r="X84" s="157"/>
      <c r="Y84" s="157"/>
      <c r="Z84" s="157"/>
      <c r="AA84" s="157"/>
      <c r="AB84" s="157"/>
      <c r="AC84" s="158"/>
      <c r="AD84" s="205"/>
      <c r="AE84" s="206"/>
      <c r="AF84" s="206"/>
      <c r="AG84" s="206"/>
      <c r="AH84" s="206"/>
      <c r="AI84" s="206"/>
      <c r="AJ84" s="206"/>
      <c r="AK84" s="206"/>
      <c r="AL84" s="207"/>
      <c r="AM84" s="293"/>
      <c r="AN84" s="294"/>
      <c r="AO84" s="294"/>
      <c r="AP84" s="294"/>
      <c r="AQ84" s="294"/>
      <c r="AR84" s="294"/>
      <c r="AS84" s="294"/>
      <c r="AT84" s="294"/>
      <c r="AU84" s="295"/>
      <c r="AV84" s="205"/>
      <c r="AW84" s="206"/>
      <c r="AX84" s="206"/>
      <c r="AY84" s="206"/>
      <c r="AZ84" s="206"/>
      <c r="BA84" s="206"/>
      <c r="BB84" s="206"/>
      <c r="BC84" s="206"/>
      <c r="BD84" s="207"/>
      <c r="BE84" s="364">
        <f>IF(U84="○",S84*1,0)</f>
        <v>0</v>
      </c>
      <c r="BF84" s="365"/>
      <c r="BG84" s="136"/>
      <c r="BH84" s="136"/>
      <c r="BI84" s="136"/>
      <c r="BJ84" s="136"/>
      <c r="BK84" s="136"/>
    </row>
    <row r="85" spans="5:63" ht="6" customHeight="1" x14ac:dyDescent="0.15">
      <c r="E85" s="159"/>
      <c r="F85" s="161"/>
      <c r="G85" s="159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1"/>
      <c r="S85" s="159"/>
      <c r="T85" s="161"/>
      <c r="U85" s="225"/>
      <c r="V85" s="226"/>
      <c r="W85" s="159"/>
      <c r="X85" s="160"/>
      <c r="Y85" s="160"/>
      <c r="Z85" s="160"/>
      <c r="AA85" s="160"/>
      <c r="AB85" s="160"/>
      <c r="AC85" s="161"/>
      <c r="AD85" s="208"/>
      <c r="AE85" s="209"/>
      <c r="AF85" s="209"/>
      <c r="AG85" s="209"/>
      <c r="AH85" s="209"/>
      <c r="AI85" s="209"/>
      <c r="AJ85" s="209"/>
      <c r="AK85" s="209"/>
      <c r="AL85" s="210"/>
      <c r="AM85" s="296"/>
      <c r="AN85" s="297"/>
      <c r="AO85" s="297"/>
      <c r="AP85" s="297"/>
      <c r="AQ85" s="297"/>
      <c r="AR85" s="297"/>
      <c r="AS85" s="297"/>
      <c r="AT85" s="297"/>
      <c r="AU85" s="298"/>
      <c r="AV85" s="208"/>
      <c r="AW85" s="209"/>
      <c r="AX85" s="209"/>
      <c r="AY85" s="209"/>
      <c r="AZ85" s="209"/>
      <c r="BA85" s="209"/>
      <c r="BB85" s="209"/>
      <c r="BC85" s="209"/>
      <c r="BD85" s="210"/>
      <c r="BE85" s="366"/>
      <c r="BF85" s="367"/>
      <c r="BG85" s="136"/>
      <c r="BH85" s="136"/>
      <c r="BI85" s="136"/>
      <c r="BJ85" s="136"/>
      <c r="BK85" s="136"/>
    </row>
    <row r="86" spans="5:63" ht="6" customHeight="1" x14ac:dyDescent="0.15">
      <c r="E86" s="162"/>
      <c r="F86" s="164"/>
      <c r="G86" s="162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4"/>
      <c r="S86" s="162"/>
      <c r="T86" s="164"/>
      <c r="U86" s="227"/>
      <c r="V86" s="228"/>
      <c r="W86" s="162"/>
      <c r="X86" s="163"/>
      <c r="Y86" s="163"/>
      <c r="Z86" s="163"/>
      <c r="AA86" s="163"/>
      <c r="AB86" s="163"/>
      <c r="AC86" s="164"/>
      <c r="AD86" s="211"/>
      <c r="AE86" s="212"/>
      <c r="AF86" s="212"/>
      <c r="AG86" s="212"/>
      <c r="AH86" s="212"/>
      <c r="AI86" s="212"/>
      <c r="AJ86" s="212"/>
      <c r="AK86" s="212"/>
      <c r="AL86" s="213"/>
      <c r="AM86" s="299"/>
      <c r="AN86" s="300"/>
      <c r="AO86" s="300"/>
      <c r="AP86" s="300"/>
      <c r="AQ86" s="300"/>
      <c r="AR86" s="300"/>
      <c r="AS86" s="300"/>
      <c r="AT86" s="300"/>
      <c r="AU86" s="301"/>
      <c r="AV86" s="211"/>
      <c r="AW86" s="212"/>
      <c r="AX86" s="212"/>
      <c r="AY86" s="212"/>
      <c r="AZ86" s="212"/>
      <c r="BA86" s="212"/>
      <c r="BB86" s="212"/>
      <c r="BC86" s="212"/>
      <c r="BD86" s="213"/>
      <c r="BE86" s="368"/>
      <c r="BF86" s="369"/>
      <c r="BG86" s="136"/>
      <c r="BH86" s="136"/>
      <c r="BI86" s="136"/>
      <c r="BJ86" s="136"/>
      <c r="BK86" s="136"/>
    </row>
    <row r="87" spans="5:63" ht="6" customHeight="1" x14ac:dyDescent="0.15">
      <c r="E87" s="156" t="s">
        <v>289</v>
      </c>
      <c r="F87" s="158"/>
      <c r="G87" s="216" t="s">
        <v>224</v>
      </c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88"/>
      <c r="S87" s="156">
        <v>5</v>
      </c>
      <c r="T87" s="158"/>
      <c r="U87" s="223"/>
      <c r="V87" s="224"/>
      <c r="W87" s="156" t="s">
        <v>311</v>
      </c>
      <c r="X87" s="157"/>
      <c r="Y87" s="157"/>
      <c r="Z87" s="157"/>
      <c r="AA87" s="157"/>
      <c r="AB87" s="157"/>
      <c r="AC87" s="158"/>
      <c r="AD87" s="223"/>
      <c r="AE87" s="224"/>
      <c r="AF87" s="156" t="s">
        <v>312</v>
      </c>
      <c r="AG87" s="157"/>
      <c r="AH87" s="157"/>
      <c r="AI87" s="157"/>
      <c r="AJ87" s="157"/>
      <c r="AK87" s="157"/>
      <c r="AL87" s="158"/>
      <c r="AM87" s="223"/>
      <c r="AN87" s="224"/>
      <c r="AO87" s="156" t="s">
        <v>313</v>
      </c>
      <c r="AP87" s="157"/>
      <c r="AQ87" s="157"/>
      <c r="AR87" s="157"/>
      <c r="AS87" s="157"/>
      <c r="AT87" s="157"/>
      <c r="AU87" s="158"/>
      <c r="AV87" s="205"/>
      <c r="AW87" s="206"/>
      <c r="AX87" s="206"/>
      <c r="AY87" s="206"/>
      <c r="AZ87" s="206"/>
      <c r="BA87" s="206"/>
      <c r="BB87" s="206"/>
      <c r="BC87" s="206"/>
      <c r="BD87" s="207"/>
      <c r="BE87" s="201" t="str">
        <f>IF(U87="○",S87*1,IF(AD87="○",S87*3,IF(AM87="○",S87*5,"0")))</f>
        <v>0</v>
      </c>
      <c r="BF87" s="202"/>
      <c r="BG87" s="136"/>
      <c r="BH87" s="136"/>
      <c r="BI87" s="136"/>
      <c r="BJ87" s="136"/>
      <c r="BK87" s="136"/>
    </row>
    <row r="88" spans="5:63" ht="6" customHeight="1" x14ac:dyDescent="0.15">
      <c r="E88" s="159"/>
      <c r="F88" s="161"/>
      <c r="G88" s="289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90"/>
      <c r="S88" s="159"/>
      <c r="T88" s="161"/>
      <c r="U88" s="225"/>
      <c r="V88" s="226"/>
      <c r="W88" s="159"/>
      <c r="X88" s="160"/>
      <c r="Y88" s="160"/>
      <c r="Z88" s="160"/>
      <c r="AA88" s="160"/>
      <c r="AB88" s="160"/>
      <c r="AC88" s="161"/>
      <c r="AD88" s="225"/>
      <c r="AE88" s="226"/>
      <c r="AF88" s="159"/>
      <c r="AG88" s="160"/>
      <c r="AH88" s="160"/>
      <c r="AI88" s="160"/>
      <c r="AJ88" s="160"/>
      <c r="AK88" s="160"/>
      <c r="AL88" s="161"/>
      <c r="AM88" s="225"/>
      <c r="AN88" s="226"/>
      <c r="AO88" s="159"/>
      <c r="AP88" s="160"/>
      <c r="AQ88" s="160"/>
      <c r="AR88" s="160"/>
      <c r="AS88" s="160"/>
      <c r="AT88" s="160"/>
      <c r="AU88" s="161"/>
      <c r="AV88" s="208"/>
      <c r="AW88" s="209"/>
      <c r="AX88" s="209"/>
      <c r="AY88" s="209"/>
      <c r="AZ88" s="209"/>
      <c r="BA88" s="209"/>
      <c r="BB88" s="209"/>
      <c r="BC88" s="209"/>
      <c r="BD88" s="210"/>
      <c r="BE88" s="203"/>
      <c r="BF88" s="204"/>
      <c r="BG88" s="136"/>
      <c r="BH88" s="136"/>
      <c r="BI88" s="136"/>
      <c r="BJ88" s="136"/>
      <c r="BK88" s="136"/>
    </row>
    <row r="89" spans="5:63" ht="6" customHeight="1" x14ac:dyDescent="0.15">
      <c r="E89" s="159"/>
      <c r="F89" s="161"/>
      <c r="G89" s="289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90"/>
      <c r="S89" s="159"/>
      <c r="T89" s="161"/>
      <c r="U89" s="225"/>
      <c r="V89" s="226"/>
      <c r="W89" s="159"/>
      <c r="X89" s="160"/>
      <c r="Y89" s="160"/>
      <c r="Z89" s="160"/>
      <c r="AA89" s="160"/>
      <c r="AB89" s="160"/>
      <c r="AC89" s="161"/>
      <c r="AD89" s="225"/>
      <c r="AE89" s="226"/>
      <c r="AF89" s="159"/>
      <c r="AG89" s="160"/>
      <c r="AH89" s="160"/>
      <c r="AI89" s="160"/>
      <c r="AJ89" s="160"/>
      <c r="AK89" s="160"/>
      <c r="AL89" s="161"/>
      <c r="AM89" s="225"/>
      <c r="AN89" s="226"/>
      <c r="AO89" s="159"/>
      <c r="AP89" s="160"/>
      <c r="AQ89" s="160"/>
      <c r="AR89" s="160"/>
      <c r="AS89" s="160"/>
      <c r="AT89" s="160"/>
      <c r="AU89" s="161"/>
      <c r="AV89" s="208"/>
      <c r="AW89" s="209"/>
      <c r="AX89" s="209"/>
      <c r="AY89" s="209"/>
      <c r="AZ89" s="209"/>
      <c r="BA89" s="209"/>
      <c r="BB89" s="209"/>
      <c r="BC89" s="209"/>
      <c r="BD89" s="210"/>
      <c r="BE89" s="203"/>
      <c r="BF89" s="204"/>
      <c r="BG89" s="136"/>
      <c r="BH89" s="136"/>
      <c r="BI89" s="136"/>
      <c r="BJ89" s="136"/>
      <c r="BK89" s="136"/>
    </row>
    <row r="90" spans="5:63" ht="6" customHeight="1" x14ac:dyDescent="0.15">
      <c r="E90" s="162"/>
      <c r="F90" s="164"/>
      <c r="G90" s="291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92"/>
      <c r="S90" s="162"/>
      <c r="T90" s="164"/>
      <c r="U90" s="227"/>
      <c r="V90" s="228"/>
      <c r="W90" s="162"/>
      <c r="X90" s="163"/>
      <c r="Y90" s="163"/>
      <c r="Z90" s="163"/>
      <c r="AA90" s="163"/>
      <c r="AB90" s="163"/>
      <c r="AC90" s="164"/>
      <c r="AD90" s="227"/>
      <c r="AE90" s="228"/>
      <c r="AF90" s="162"/>
      <c r="AG90" s="163"/>
      <c r="AH90" s="163"/>
      <c r="AI90" s="163"/>
      <c r="AJ90" s="163"/>
      <c r="AK90" s="163"/>
      <c r="AL90" s="164"/>
      <c r="AM90" s="227"/>
      <c r="AN90" s="228"/>
      <c r="AO90" s="162"/>
      <c r="AP90" s="163"/>
      <c r="AQ90" s="163"/>
      <c r="AR90" s="163"/>
      <c r="AS90" s="163"/>
      <c r="AT90" s="163"/>
      <c r="AU90" s="164"/>
      <c r="AV90" s="211"/>
      <c r="AW90" s="212"/>
      <c r="AX90" s="212"/>
      <c r="AY90" s="212"/>
      <c r="AZ90" s="212"/>
      <c r="BA90" s="212"/>
      <c r="BB90" s="212"/>
      <c r="BC90" s="212"/>
      <c r="BD90" s="213"/>
      <c r="BE90" s="214"/>
      <c r="BF90" s="215"/>
      <c r="BG90" s="136"/>
      <c r="BH90" s="136"/>
      <c r="BI90" s="136"/>
      <c r="BJ90" s="136"/>
      <c r="BK90" s="136"/>
    </row>
    <row r="91" spans="5:63" ht="6" customHeight="1" x14ac:dyDescent="0.15">
      <c r="E91" s="156" t="s">
        <v>72</v>
      </c>
      <c r="F91" s="158"/>
      <c r="G91" s="216" t="s">
        <v>143</v>
      </c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88"/>
      <c r="S91" s="156">
        <v>10</v>
      </c>
      <c r="T91" s="158"/>
      <c r="U91" s="223"/>
      <c r="V91" s="224"/>
      <c r="W91" s="156" t="s">
        <v>123</v>
      </c>
      <c r="X91" s="157"/>
      <c r="Y91" s="157"/>
      <c r="Z91" s="157"/>
      <c r="AA91" s="157"/>
      <c r="AB91" s="157"/>
      <c r="AC91" s="158"/>
      <c r="AD91" s="293"/>
      <c r="AE91" s="294"/>
      <c r="AF91" s="294"/>
      <c r="AG91" s="294"/>
      <c r="AH91" s="294"/>
      <c r="AI91" s="294"/>
      <c r="AJ91" s="294"/>
      <c r="AK91" s="294"/>
      <c r="AL91" s="295"/>
      <c r="AM91" s="293"/>
      <c r="AN91" s="294"/>
      <c r="AO91" s="294"/>
      <c r="AP91" s="294"/>
      <c r="AQ91" s="294"/>
      <c r="AR91" s="294"/>
      <c r="AS91" s="294"/>
      <c r="AT91" s="294"/>
      <c r="AU91" s="295"/>
      <c r="AV91" s="205"/>
      <c r="AW91" s="206"/>
      <c r="AX91" s="206"/>
      <c r="AY91" s="206"/>
      <c r="AZ91" s="206"/>
      <c r="BA91" s="206"/>
      <c r="BB91" s="206"/>
      <c r="BC91" s="206"/>
      <c r="BD91" s="207"/>
      <c r="BE91" s="201">
        <f>IF(U91="○",S91*1,0)</f>
        <v>0</v>
      </c>
      <c r="BF91" s="202"/>
      <c r="BG91" s="136"/>
      <c r="BH91" s="136"/>
      <c r="BI91" s="136"/>
      <c r="BJ91" s="136"/>
      <c r="BK91" s="136"/>
    </row>
    <row r="92" spans="5:63" ht="6" customHeight="1" x14ac:dyDescent="0.15">
      <c r="E92" s="159"/>
      <c r="F92" s="161"/>
      <c r="G92" s="289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90"/>
      <c r="S92" s="159"/>
      <c r="T92" s="161"/>
      <c r="U92" s="225"/>
      <c r="V92" s="226"/>
      <c r="W92" s="159"/>
      <c r="X92" s="160"/>
      <c r="Y92" s="160"/>
      <c r="Z92" s="160"/>
      <c r="AA92" s="160"/>
      <c r="AB92" s="160"/>
      <c r="AC92" s="161"/>
      <c r="AD92" s="296"/>
      <c r="AE92" s="297"/>
      <c r="AF92" s="297"/>
      <c r="AG92" s="297"/>
      <c r="AH92" s="297"/>
      <c r="AI92" s="297"/>
      <c r="AJ92" s="297"/>
      <c r="AK92" s="297"/>
      <c r="AL92" s="298"/>
      <c r="AM92" s="296"/>
      <c r="AN92" s="297"/>
      <c r="AO92" s="297"/>
      <c r="AP92" s="297"/>
      <c r="AQ92" s="297"/>
      <c r="AR92" s="297"/>
      <c r="AS92" s="297"/>
      <c r="AT92" s="297"/>
      <c r="AU92" s="298"/>
      <c r="AV92" s="208"/>
      <c r="AW92" s="209"/>
      <c r="AX92" s="209"/>
      <c r="AY92" s="209"/>
      <c r="AZ92" s="209"/>
      <c r="BA92" s="209"/>
      <c r="BB92" s="209"/>
      <c r="BC92" s="209"/>
      <c r="BD92" s="210"/>
      <c r="BE92" s="203"/>
      <c r="BF92" s="204"/>
      <c r="BG92" s="136"/>
      <c r="BH92" s="136"/>
      <c r="BI92" s="136"/>
      <c r="BJ92" s="136"/>
      <c r="BK92" s="136"/>
    </row>
    <row r="93" spans="5:63" ht="6" customHeight="1" x14ac:dyDescent="0.15">
      <c r="E93" s="162"/>
      <c r="F93" s="164"/>
      <c r="G93" s="291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92"/>
      <c r="S93" s="162"/>
      <c r="T93" s="164"/>
      <c r="U93" s="227"/>
      <c r="V93" s="228"/>
      <c r="W93" s="162"/>
      <c r="X93" s="163"/>
      <c r="Y93" s="163"/>
      <c r="Z93" s="163"/>
      <c r="AA93" s="163"/>
      <c r="AB93" s="163"/>
      <c r="AC93" s="164"/>
      <c r="AD93" s="299"/>
      <c r="AE93" s="300"/>
      <c r="AF93" s="300"/>
      <c r="AG93" s="300"/>
      <c r="AH93" s="300"/>
      <c r="AI93" s="300"/>
      <c r="AJ93" s="300"/>
      <c r="AK93" s="300"/>
      <c r="AL93" s="301"/>
      <c r="AM93" s="299"/>
      <c r="AN93" s="300"/>
      <c r="AO93" s="300"/>
      <c r="AP93" s="300"/>
      <c r="AQ93" s="300"/>
      <c r="AR93" s="300"/>
      <c r="AS93" s="300"/>
      <c r="AT93" s="300"/>
      <c r="AU93" s="301"/>
      <c r="AV93" s="211"/>
      <c r="AW93" s="212"/>
      <c r="AX93" s="212"/>
      <c r="AY93" s="212"/>
      <c r="AZ93" s="212"/>
      <c r="BA93" s="212"/>
      <c r="BB93" s="212"/>
      <c r="BC93" s="212"/>
      <c r="BD93" s="213"/>
      <c r="BE93" s="214"/>
      <c r="BF93" s="215"/>
      <c r="BG93" s="136"/>
      <c r="BH93" s="136"/>
      <c r="BI93" s="136"/>
      <c r="BJ93" s="136"/>
      <c r="BK93" s="136"/>
    </row>
    <row r="94" spans="5:63" ht="6" customHeight="1" x14ac:dyDescent="0.15">
      <c r="E94" s="156" t="s">
        <v>290</v>
      </c>
      <c r="F94" s="158"/>
      <c r="G94" s="216" t="s">
        <v>291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88"/>
      <c r="S94" s="156">
        <v>10</v>
      </c>
      <c r="T94" s="158"/>
      <c r="U94" s="223"/>
      <c r="V94" s="224"/>
      <c r="W94" s="216" t="s">
        <v>144</v>
      </c>
      <c r="X94" s="271"/>
      <c r="Y94" s="271"/>
      <c r="Z94" s="271"/>
      <c r="AA94" s="271"/>
      <c r="AB94" s="271"/>
      <c r="AC94" s="288"/>
      <c r="AD94" s="223"/>
      <c r="AE94" s="224"/>
      <c r="AF94" s="216" t="s">
        <v>314</v>
      </c>
      <c r="AG94" s="271"/>
      <c r="AH94" s="271"/>
      <c r="AI94" s="271"/>
      <c r="AJ94" s="271"/>
      <c r="AK94" s="271"/>
      <c r="AL94" s="288"/>
      <c r="AM94" s="370"/>
      <c r="AN94" s="371"/>
      <c r="AO94" s="371"/>
      <c r="AP94" s="371"/>
      <c r="AQ94" s="371"/>
      <c r="AR94" s="371"/>
      <c r="AS94" s="371"/>
      <c r="AT94" s="371"/>
      <c r="AU94" s="372"/>
      <c r="AV94" s="370"/>
      <c r="AW94" s="371"/>
      <c r="AX94" s="371"/>
      <c r="AY94" s="371"/>
      <c r="AZ94" s="371"/>
      <c r="BA94" s="371"/>
      <c r="BB94" s="371"/>
      <c r="BC94" s="371"/>
      <c r="BD94" s="372"/>
      <c r="BE94" s="201" t="str">
        <f>IF(U94="○",S94*1,IF(AD94="○",S94*3,"0"))</f>
        <v>0</v>
      </c>
      <c r="BF94" s="202"/>
      <c r="BG94" s="136"/>
      <c r="BH94" s="136"/>
      <c r="BI94" s="136"/>
      <c r="BJ94" s="136"/>
      <c r="BK94" s="136"/>
    </row>
    <row r="95" spans="5:63" ht="6" customHeight="1" x14ac:dyDescent="0.15">
      <c r="E95" s="159"/>
      <c r="F95" s="161"/>
      <c r="G95" s="289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90"/>
      <c r="S95" s="159"/>
      <c r="T95" s="161"/>
      <c r="U95" s="225"/>
      <c r="V95" s="226"/>
      <c r="W95" s="289"/>
      <c r="X95" s="272"/>
      <c r="Y95" s="272"/>
      <c r="Z95" s="272"/>
      <c r="AA95" s="272"/>
      <c r="AB95" s="272"/>
      <c r="AC95" s="290"/>
      <c r="AD95" s="225"/>
      <c r="AE95" s="226"/>
      <c r="AF95" s="289"/>
      <c r="AG95" s="272"/>
      <c r="AH95" s="272"/>
      <c r="AI95" s="272"/>
      <c r="AJ95" s="272"/>
      <c r="AK95" s="272"/>
      <c r="AL95" s="290"/>
      <c r="AM95" s="373"/>
      <c r="AN95" s="374"/>
      <c r="AO95" s="374"/>
      <c r="AP95" s="374"/>
      <c r="AQ95" s="374"/>
      <c r="AR95" s="374"/>
      <c r="AS95" s="374"/>
      <c r="AT95" s="374"/>
      <c r="AU95" s="375"/>
      <c r="AV95" s="373"/>
      <c r="AW95" s="374"/>
      <c r="AX95" s="374"/>
      <c r="AY95" s="374"/>
      <c r="AZ95" s="374"/>
      <c r="BA95" s="374"/>
      <c r="BB95" s="374"/>
      <c r="BC95" s="374"/>
      <c r="BD95" s="375"/>
      <c r="BE95" s="203"/>
      <c r="BF95" s="204"/>
      <c r="BG95" s="136"/>
      <c r="BH95" s="136"/>
      <c r="BI95" s="136"/>
      <c r="BJ95" s="136"/>
      <c r="BK95" s="136"/>
    </row>
    <row r="96" spans="5:63" ht="6" customHeight="1" x14ac:dyDescent="0.15">
      <c r="E96" s="159"/>
      <c r="F96" s="161"/>
      <c r="G96" s="289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90"/>
      <c r="S96" s="159"/>
      <c r="T96" s="161"/>
      <c r="U96" s="225"/>
      <c r="V96" s="226"/>
      <c r="W96" s="289"/>
      <c r="X96" s="272"/>
      <c r="Y96" s="272"/>
      <c r="Z96" s="272"/>
      <c r="AA96" s="272"/>
      <c r="AB96" s="272"/>
      <c r="AC96" s="290"/>
      <c r="AD96" s="225"/>
      <c r="AE96" s="226"/>
      <c r="AF96" s="289"/>
      <c r="AG96" s="272"/>
      <c r="AH96" s="272"/>
      <c r="AI96" s="272"/>
      <c r="AJ96" s="272"/>
      <c r="AK96" s="272"/>
      <c r="AL96" s="290"/>
      <c r="AM96" s="373"/>
      <c r="AN96" s="374"/>
      <c r="AO96" s="374"/>
      <c r="AP96" s="374"/>
      <c r="AQ96" s="374"/>
      <c r="AR96" s="374"/>
      <c r="AS96" s="374"/>
      <c r="AT96" s="374"/>
      <c r="AU96" s="375"/>
      <c r="AV96" s="373"/>
      <c r="AW96" s="374"/>
      <c r="AX96" s="374"/>
      <c r="AY96" s="374"/>
      <c r="AZ96" s="374"/>
      <c r="BA96" s="374"/>
      <c r="BB96" s="374"/>
      <c r="BC96" s="374"/>
      <c r="BD96" s="375"/>
      <c r="BE96" s="203"/>
      <c r="BF96" s="204"/>
      <c r="BG96" s="136"/>
      <c r="BH96" s="136"/>
      <c r="BI96" s="136"/>
      <c r="BJ96" s="136"/>
      <c r="BK96" s="136"/>
    </row>
    <row r="97" spans="1:63" ht="6" customHeight="1" x14ac:dyDescent="0.15">
      <c r="E97" s="162"/>
      <c r="F97" s="164"/>
      <c r="G97" s="291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92"/>
      <c r="S97" s="162"/>
      <c r="T97" s="164"/>
      <c r="U97" s="227"/>
      <c r="V97" s="228"/>
      <c r="W97" s="291"/>
      <c r="X97" s="273"/>
      <c r="Y97" s="273"/>
      <c r="Z97" s="273"/>
      <c r="AA97" s="273"/>
      <c r="AB97" s="273"/>
      <c r="AC97" s="292"/>
      <c r="AD97" s="227"/>
      <c r="AE97" s="228"/>
      <c r="AF97" s="291"/>
      <c r="AG97" s="273"/>
      <c r="AH97" s="273"/>
      <c r="AI97" s="273"/>
      <c r="AJ97" s="273"/>
      <c r="AK97" s="273"/>
      <c r="AL97" s="292"/>
      <c r="AM97" s="376"/>
      <c r="AN97" s="377"/>
      <c r="AO97" s="377"/>
      <c r="AP97" s="377"/>
      <c r="AQ97" s="377"/>
      <c r="AR97" s="377"/>
      <c r="AS97" s="377"/>
      <c r="AT97" s="377"/>
      <c r="AU97" s="378"/>
      <c r="AV97" s="376"/>
      <c r="AW97" s="377"/>
      <c r="AX97" s="377"/>
      <c r="AY97" s="377"/>
      <c r="AZ97" s="377"/>
      <c r="BA97" s="377"/>
      <c r="BB97" s="377"/>
      <c r="BC97" s="377"/>
      <c r="BD97" s="378"/>
      <c r="BE97" s="214"/>
      <c r="BF97" s="215"/>
      <c r="BG97" s="136"/>
      <c r="BH97" s="136"/>
      <c r="BI97" s="136"/>
      <c r="BJ97" s="136"/>
      <c r="BK97" s="136"/>
    </row>
    <row r="98" spans="1:63" ht="6" customHeight="1" x14ac:dyDescent="0.15">
      <c r="E98" s="346" t="s">
        <v>225</v>
      </c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347"/>
      <c r="R98" s="348"/>
      <c r="S98" s="150" t="s">
        <v>32</v>
      </c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3" t="s">
        <v>316</v>
      </c>
      <c r="AW98" s="153"/>
      <c r="AX98" s="153"/>
      <c r="AY98" s="153"/>
      <c r="AZ98" s="153"/>
      <c r="BA98" s="153"/>
      <c r="BB98" s="153"/>
      <c r="BC98" s="153"/>
      <c r="BD98" s="355"/>
      <c r="BE98" s="379">
        <f>SUM(BE84:BF97)</f>
        <v>0</v>
      </c>
      <c r="BF98" s="380"/>
      <c r="BG98" s="136"/>
      <c r="BH98" s="136"/>
      <c r="BI98" s="136"/>
      <c r="BJ98" s="51" t="str">
        <f>IF(U98="","",U98*2)</f>
        <v/>
      </c>
      <c r="BK98" s="136"/>
    </row>
    <row r="99" spans="1:63" ht="6" customHeight="1" x14ac:dyDescent="0.15">
      <c r="E99" s="349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4"/>
      <c r="AW99" s="154"/>
      <c r="AX99" s="154"/>
      <c r="AY99" s="154"/>
      <c r="AZ99" s="154"/>
      <c r="BA99" s="154"/>
      <c r="BB99" s="154"/>
      <c r="BC99" s="154"/>
      <c r="BD99" s="356"/>
      <c r="BE99" s="381"/>
      <c r="BF99" s="382"/>
      <c r="BG99" s="136"/>
      <c r="BH99" s="136"/>
      <c r="BI99" s="136"/>
      <c r="BJ99" s="136"/>
      <c r="BK99" s="136"/>
    </row>
    <row r="100" spans="1:63" ht="6" customHeight="1" x14ac:dyDescent="0.15">
      <c r="E100" s="349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4"/>
      <c r="AW100" s="154"/>
      <c r="AX100" s="154"/>
      <c r="AY100" s="154"/>
      <c r="AZ100" s="154"/>
      <c r="BA100" s="154"/>
      <c r="BB100" s="154"/>
      <c r="BC100" s="154"/>
      <c r="BD100" s="356"/>
      <c r="BE100" s="381"/>
      <c r="BF100" s="382"/>
      <c r="BG100" s="136"/>
      <c r="BH100" s="136"/>
      <c r="BI100" s="136"/>
      <c r="BJ100" s="136"/>
      <c r="BK100" s="136"/>
    </row>
    <row r="101" spans="1:63" ht="6" customHeight="1" x14ac:dyDescent="0.15">
      <c r="A101" s="131"/>
      <c r="B101" s="131"/>
      <c r="C101" s="131"/>
      <c r="D101" s="132"/>
      <c r="E101" s="352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4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5"/>
      <c r="AW101" s="155"/>
      <c r="AX101" s="155"/>
      <c r="AY101" s="155"/>
      <c r="AZ101" s="155"/>
      <c r="BA101" s="155"/>
      <c r="BB101" s="155"/>
      <c r="BC101" s="155"/>
      <c r="BD101" s="357"/>
      <c r="BE101" s="383"/>
      <c r="BF101" s="384"/>
      <c r="BG101" s="136"/>
      <c r="BH101" s="136"/>
      <c r="BI101" s="136"/>
      <c r="BJ101" s="136"/>
      <c r="BK101" s="136"/>
    </row>
    <row r="102" spans="1:63" ht="6" customHeight="1" x14ac:dyDescent="0.15">
      <c r="A102" s="136"/>
      <c r="B102" s="136"/>
      <c r="C102" s="136"/>
      <c r="D102" s="136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6"/>
      <c r="BD102" s="136"/>
      <c r="BE102" s="136"/>
      <c r="BF102" s="136"/>
      <c r="BG102" s="136"/>
      <c r="BH102" s="136"/>
      <c r="BI102" s="136"/>
      <c r="BJ102" s="136"/>
      <c r="BK102" s="136"/>
    </row>
    <row r="103" spans="1:63" ht="6" customHeight="1" x14ac:dyDescent="0.15">
      <c r="A103" s="45"/>
      <c r="B103" s="45"/>
      <c r="C103" s="45"/>
      <c r="D103" s="45"/>
      <c r="E103" s="45"/>
      <c r="F103" s="45"/>
      <c r="G103" s="181"/>
      <c r="H103" s="181"/>
      <c r="I103" s="181"/>
      <c r="J103" s="183" t="s">
        <v>527</v>
      </c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</row>
    <row r="104" spans="1:63" ht="6" customHeight="1" x14ac:dyDescent="0.15">
      <c r="A104" s="45"/>
      <c r="B104" s="45"/>
      <c r="C104" s="45"/>
      <c r="D104" s="45"/>
      <c r="E104" s="45"/>
      <c r="F104" s="45"/>
      <c r="G104" s="181"/>
      <c r="H104" s="181"/>
      <c r="I104" s="181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</row>
    <row r="105" spans="1:63" ht="6" customHeight="1" x14ac:dyDescent="0.1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</row>
    <row r="106" spans="1:63" ht="6" customHeight="1" x14ac:dyDescent="0.1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</row>
    <row r="107" spans="1:63" ht="6" customHeight="1" x14ac:dyDescent="0.1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</row>
    <row r="108" spans="1:63" ht="6" customHeight="1" x14ac:dyDescent="0.1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</row>
    <row r="109" spans="1:63" ht="6" customHeight="1" x14ac:dyDescent="0.1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</row>
    <row r="110" spans="1:63" ht="6" customHeight="1" x14ac:dyDescent="0.1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</row>
    <row r="111" spans="1:63" ht="6" customHeight="1" x14ac:dyDescent="0.1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</row>
    <row r="112" spans="1:63" ht="6" customHeight="1" x14ac:dyDescent="0.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</row>
    <row r="113" spans="1:63" ht="6" customHeight="1" x14ac:dyDescent="0.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</row>
    <row r="114" spans="1:63" ht="6" customHeight="1" x14ac:dyDescent="0.1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</row>
    <row r="115" spans="1:63" ht="6" customHeight="1" x14ac:dyDescent="0.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</row>
    <row r="116" spans="1:63" ht="6" customHeight="1" x14ac:dyDescent="0.1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</row>
    <row r="117" spans="1:63" ht="6" customHeight="1" x14ac:dyDescent="0.1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</row>
    <row r="118" spans="1:63" ht="6" customHeight="1" x14ac:dyDescent="0.1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</row>
    <row r="119" spans="1:63" ht="6" customHeight="1" x14ac:dyDescent="0.1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</row>
    <row r="120" spans="1:63" ht="6" customHeight="1" x14ac:dyDescent="0.1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</row>
    <row r="121" spans="1:63" ht="6" customHeight="1" x14ac:dyDescent="0.1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</row>
    <row r="122" spans="1:63" ht="6" customHeight="1" x14ac:dyDescent="0.1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</row>
    <row r="123" spans="1:63" ht="6" customHeight="1" x14ac:dyDescent="0.1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</row>
    <row r="124" spans="1:63" ht="6" customHeight="1" x14ac:dyDescent="0.1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</row>
    <row r="125" spans="1:63" ht="6" customHeight="1" x14ac:dyDescent="0.1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</row>
    <row r="126" spans="1:63" ht="6" customHeight="1" x14ac:dyDescent="0.1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</row>
    <row r="127" spans="1:63" ht="6" customHeight="1" x14ac:dyDescent="0.1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</row>
    <row r="128" spans="1:63" ht="6" customHeight="1" x14ac:dyDescent="0.1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</row>
  </sheetData>
  <customSheetViews>
    <customSheetView guid="{1CD4367B-6F74-4412-9A95-1DA4DA2ACEC7}" scale="175" fitToPage="1">
      <selection activeCell="H16" sqref="H16:K18"/>
      <pageMargins left="0.3" right="0.26" top="0.34" bottom="0.24" header="0.24" footer="0.2"/>
      <pageSetup paperSize="9" scale="89" orientation="portrait" r:id="rId1"/>
    </customSheetView>
  </customSheetViews>
  <mergeCells count="207">
    <mergeCell ref="E94:F97"/>
    <mergeCell ref="G94:R97"/>
    <mergeCell ref="S94:T97"/>
    <mergeCell ref="W94:AC97"/>
    <mergeCell ref="AF94:AL97"/>
    <mergeCell ref="AM94:AU97"/>
    <mergeCell ref="AV94:BD97"/>
    <mergeCell ref="BE94:BF97"/>
    <mergeCell ref="E98:R101"/>
    <mergeCell ref="S98:AU101"/>
    <mergeCell ref="AV98:BD101"/>
    <mergeCell ref="U94:V97"/>
    <mergeCell ref="AD94:AE97"/>
    <mergeCell ref="BE98:BF101"/>
    <mergeCell ref="E87:F90"/>
    <mergeCell ref="G87:R90"/>
    <mergeCell ref="S87:T90"/>
    <mergeCell ref="W87:AC90"/>
    <mergeCell ref="AF87:AL90"/>
    <mergeCell ref="AO87:AU90"/>
    <mergeCell ref="AV87:BD90"/>
    <mergeCell ref="BE87:BF90"/>
    <mergeCell ref="E91:F93"/>
    <mergeCell ref="G91:R93"/>
    <mergeCell ref="S91:T93"/>
    <mergeCell ref="W91:AC93"/>
    <mergeCell ref="AD91:AL93"/>
    <mergeCell ref="AM91:AU93"/>
    <mergeCell ref="AV91:BD93"/>
    <mergeCell ref="BE91:BF93"/>
    <mergeCell ref="U87:V90"/>
    <mergeCell ref="AD87:AE90"/>
    <mergeCell ref="AM87:AN90"/>
    <mergeCell ref="U91:V93"/>
    <mergeCell ref="G76:R79"/>
    <mergeCell ref="BE72:BF75"/>
    <mergeCell ref="BE76:BF79"/>
    <mergeCell ref="E80:R83"/>
    <mergeCell ref="S80:AU83"/>
    <mergeCell ref="AV80:BD83"/>
    <mergeCell ref="BE80:BF83"/>
    <mergeCell ref="E84:F86"/>
    <mergeCell ref="G84:R86"/>
    <mergeCell ref="S84:T86"/>
    <mergeCell ref="W84:AC86"/>
    <mergeCell ref="AD84:AL86"/>
    <mergeCell ref="AM84:AU86"/>
    <mergeCell ref="AV84:BD86"/>
    <mergeCell ref="U72:V75"/>
    <mergeCell ref="AD72:AE75"/>
    <mergeCell ref="AM72:AN75"/>
    <mergeCell ref="U84:V86"/>
    <mergeCell ref="BE84:BF86"/>
    <mergeCell ref="W76:BD79"/>
    <mergeCell ref="U76:V79"/>
    <mergeCell ref="S76:T79"/>
    <mergeCell ref="E76:F79"/>
    <mergeCell ref="E66:F71"/>
    <mergeCell ref="G66:R71"/>
    <mergeCell ref="S66:T71"/>
    <mergeCell ref="W66:AC71"/>
    <mergeCell ref="AF66:AL71"/>
    <mergeCell ref="AO66:AU71"/>
    <mergeCell ref="AV66:BD71"/>
    <mergeCell ref="BE66:BF71"/>
    <mergeCell ref="E72:F75"/>
    <mergeCell ref="G72:R75"/>
    <mergeCell ref="S72:T75"/>
    <mergeCell ref="W72:AC75"/>
    <mergeCell ref="AF72:AL75"/>
    <mergeCell ref="AO72:AU75"/>
    <mergeCell ref="AV72:BD75"/>
    <mergeCell ref="U66:V71"/>
    <mergeCell ref="AD66:AE71"/>
    <mergeCell ref="AM66:AN71"/>
    <mergeCell ref="BE57:BF62"/>
    <mergeCell ref="E63:F65"/>
    <mergeCell ref="G63:R65"/>
    <mergeCell ref="S63:T65"/>
    <mergeCell ref="W63:AC65"/>
    <mergeCell ref="AF63:AL65"/>
    <mergeCell ref="AO63:AU65"/>
    <mergeCell ref="AV63:BD65"/>
    <mergeCell ref="BE63:BF65"/>
    <mergeCell ref="E57:F62"/>
    <mergeCell ref="G57:R62"/>
    <mergeCell ref="S57:T62"/>
    <mergeCell ref="W57:AC62"/>
    <mergeCell ref="AF57:AL62"/>
    <mergeCell ref="AO57:AU62"/>
    <mergeCell ref="AV57:BD62"/>
    <mergeCell ref="U57:V62"/>
    <mergeCell ref="AD57:AE62"/>
    <mergeCell ref="AM57:AN62"/>
    <mergeCell ref="U63:V65"/>
    <mergeCell ref="AD63:AE65"/>
    <mergeCell ref="AM63:AN65"/>
    <mergeCell ref="E50:F53"/>
    <mergeCell ref="G50:R53"/>
    <mergeCell ref="S50:T53"/>
    <mergeCell ref="W50:AC53"/>
    <mergeCell ref="AF50:AL53"/>
    <mergeCell ref="AO50:AU53"/>
    <mergeCell ref="AV50:BD53"/>
    <mergeCell ref="BE50:BF53"/>
    <mergeCell ref="BE54:BF56"/>
    <mergeCell ref="E54:F56"/>
    <mergeCell ref="G54:R56"/>
    <mergeCell ref="S54:T56"/>
    <mergeCell ref="W54:AC56"/>
    <mergeCell ref="AF54:AL56"/>
    <mergeCell ref="AO54:AU56"/>
    <mergeCell ref="AX54:BD56"/>
    <mergeCell ref="U50:V53"/>
    <mergeCell ref="AD50:AE53"/>
    <mergeCell ref="AM50:AN53"/>
    <mergeCell ref="U54:V56"/>
    <mergeCell ref="AD54:AE56"/>
    <mergeCell ref="AM54:AN56"/>
    <mergeCell ref="AV54:AW56"/>
    <mergeCell ref="BE47:BF49"/>
    <mergeCell ref="AD47:AE49"/>
    <mergeCell ref="AV47:BD49"/>
    <mergeCell ref="U36:V43"/>
    <mergeCell ref="AD36:AE43"/>
    <mergeCell ref="AM36:AN43"/>
    <mergeCell ref="AV36:AW43"/>
    <mergeCell ref="U44:V46"/>
    <mergeCell ref="AV44:BD46"/>
    <mergeCell ref="BE36:BF43"/>
    <mergeCell ref="BE44:BF46"/>
    <mergeCell ref="G9:U11"/>
    <mergeCell ref="B9:F11"/>
    <mergeCell ref="O12:S15"/>
    <mergeCell ref="T12:AF15"/>
    <mergeCell ref="B16:G18"/>
    <mergeCell ref="H16:K18"/>
    <mergeCell ref="L16:M18"/>
    <mergeCell ref="AL7:AS9"/>
    <mergeCell ref="AT7:BK9"/>
    <mergeCell ref="AL10:AS18"/>
    <mergeCell ref="AT10:BK12"/>
    <mergeCell ref="L24:P26"/>
    <mergeCell ref="Q24:R26"/>
    <mergeCell ref="S24:T26"/>
    <mergeCell ref="U24:V26"/>
    <mergeCell ref="AN24:AO26"/>
    <mergeCell ref="AP24:AQ26"/>
    <mergeCell ref="AR24:AT26"/>
    <mergeCell ref="B12:F13"/>
    <mergeCell ref="G12:N15"/>
    <mergeCell ref="AT13:BK15"/>
    <mergeCell ref="B14:F15"/>
    <mergeCell ref="AT16:BK18"/>
    <mergeCell ref="G28:R35"/>
    <mergeCell ref="S28:T35"/>
    <mergeCell ref="U28:AC35"/>
    <mergeCell ref="AD28:AL35"/>
    <mergeCell ref="AM28:AU35"/>
    <mergeCell ref="AV28:BD35"/>
    <mergeCell ref="BE28:BF35"/>
    <mergeCell ref="G36:R43"/>
    <mergeCell ref="S36:T43"/>
    <mergeCell ref="AX36:BD43"/>
    <mergeCell ref="E36:F43"/>
    <mergeCell ref="E44:F46"/>
    <mergeCell ref="E47:F49"/>
    <mergeCell ref="S47:T49"/>
    <mergeCell ref="W47:AC49"/>
    <mergeCell ref="AF47:AL49"/>
    <mergeCell ref="AM47:AU49"/>
    <mergeCell ref="G44:R46"/>
    <mergeCell ref="S44:T46"/>
    <mergeCell ref="AD44:AE46"/>
    <mergeCell ref="AM44:AN46"/>
    <mergeCell ref="U47:V49"/>
    <mergeCell ref="W44:AC46"/>
    <mergeCell ref="AF44:AL46"/>
    <mergeCell ref="AO44:AU46"/>
    <mergeCell ref="G47:R49"/>
    <mergeCell ref="W36:AC43"/>
    <mergeCell ref="AF36:AL43"/>
    <mergeCell ref="AO36:AU43"/>
    <mergeCell ref="G103:I104"/>
    <mergeCell ref="J103:AG104"/>
    <mergeCell ref="BK4:BK6"/>
    <mergeCell ref="BI4:BJ6"/>
    <mergeCell ref="BH4:BH6"/>
    <mergeCell ref="BF4:BG6"/>
    <mergeCell ref="BE4:BE6"/>
    <mergeCell ref="BA4:BD6"/>
    <mergeCell ref="AX4:AZ6"/>
    <mergeCell ref="BH24:BI26"/>
    <mergeCell ref="BB24:BG26"/>
    <mergeCell ref="A19:BK23"/>
    <mergeCell ref="AU24:AU26"/>
    <mergeCell ref="AV24:AW26"/>
    <mergeCell ref="AZ24:BA26"/>
    <mergeCell ref="W24:Z26"/>
    <mergeCell ref="AA24:AB26"/>
    <mergeCell ref="AC24:AE26"/>
    <mergeCell ref="AF24:AF26"/>
    <mergeCell ref="AG24:AH26"/>
    <mergeCell ref="AI24:AM26"/>
    <mergeCell ref="AX24:AY26"/>
    <mergeCell ref="A24:B26"/>
    <mergeCell ref="C24:K26"/>
  </mergeCells>
  <phoneticPr fontId="19"/>
  <dataValidations count="1">
    <dataValidation type="list" allowBlank="1" showInputMessage="1" showErrorMessage="1" sqref="AM36:AN46 AV36:AW43 AV54:AW56 AD36:AE75 U36:V75 AM50:AN75 U84:V97 AD87:AE90 AM87:AN90 AD94:AE97 U76:V79">
      <formula1>"○,　　"</formula1>
    </dataValidation>
  </dataValidations>
  <pageMargins left="0.3" right="0.26" top="0.34" bottom="0.24" header="0.24" footer="0.2"/>
  <pageSetup paperSize="9" scale="9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39"/>
  <sheetViews>
    <sheetView topLeftCell="A65" zoomScale="175" zoomScaleNormal="175" workbookViewId="0">
      <selection activeCell="BQ90" sqref="BQ90"/>
    </sheetView>
  </sheetViews>
  <sheetFormatPr defaultColWidth="3.125" defaultRowHeight="11.25" x14ac:dyDescent="0.15"/>
  <cols>
    <col min="1" max="2" width="1.625" style="127" customWidth="1"/>
    <col min="3" max="11" width="2.25" style="127" customWidth="1"/>
    <col min="12" max="63" width="1.625" style="127" customWidth="1"/>
    <col min="64" max="16384" width="3.125" style="127"/>
  </cols>
  <sheetData>
    <row r="1" spans="2:63" ht="6" customHeight="1" x14ac:dyDescent="0.15">
      <c r="B1" s="31"/>
      <c r="C1" s="31"/>
    </row>
    <row r="2" spans="2:63" ht="6" customHeight="1" x14ac:dyDescent="0.15"/>
    <row r="3" spans="2:63" ht="6" customHeight="1" x14ac:dyDescent="0.15">
      <c r="B3" s="139"/>
    </row>
    <row r="4" spans="2:63" ht="6" customHeight="1" x14ac:dyDescent="0.15">
      <c r="AX4" s="183" t="s">
        <v>522</v>
      </c>
      <c r="AY4" s="183"/>
      <c r="AZ4" s="183"/>
      <c r="BA4" s="183"/>
      <c r="BB4" s="183"/>
      <c r="BC4" s="183"/>
      <c r="BD4" s="183"/>
      <c r="BE4" s="183" t="s">
        <v>523</v>
      </c>
      <c r="BF4" s="183"/>
      <c r="BG4" s="183"/>
      <c r="BH4" s="183" t="s">
        <v>524</v>
      </c>
      <c r="BI4" s="183"/>
      <c r="BJ4" s="183"/>
      <c r="BK4" s="183" t="s">
        <v>525</v>
      </c>
    </row>
    <row r="5" spans="2:63" ht="6" customHeight="1" x14ac:dyDescent="0.15"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</row>
    <row r="6" spans="2:63" ht="6" customHeight="1" x14ac:dyDescent="0.15"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</row>
    <row r="7" spans="2:63" ht="6" customHeight="1" x14ac:dyDescent="0.15">
      <c r="AL7" s="156" t="s">
        <v>91</v>
      </c>
      <c r="AM7" s="157"/>
      <c r="AN7" s="157"/>
      <c r="AO7" s="157"/>
      <c r="AP7" s="157"/>
      <c r="AQ7" s="157"/>
      <c r="AR7" s="157"/>
      <c r="AS7" s="158"/>
      <c r="AT7" s="156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8"/>
    </row>
    <row r="8" spans="2:63" ht="6" customHeight="1" x14ac:dyDescent="0.15">
      <c r="AL8" s="159"/>
      <c r="AM8" s="160"/>
      <c r="AN8" s="160"/>
      <c r="AO8" s="160"/>
      <c r="AP8" s="160"/>
      <c r="AQ8" s="160"/>
      <c r="AR8" s="160"/>
      <c r="AS8" s="161"/>
      <c r="AT8" s="159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1"/>
    </row>
    <row r="9" spans="2:63" ht="6" customHeight="1" x14ac:dyDescent="0.15">
      <c r="B9" s="263" t="s">
        <v>169</v>
      </c>
      <c r="C9" s="263"/>
      <c r="D9" s="263"/>
      <c r="E9" s="263"/>
      <c r="F9" s="263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AL9" s="162"/>
      <c r="AM9" s="163"/>
      <c r="AN9" s="163"/>
      <c r="AO9" s="163"/>
      <c r="AP9" s="163"/>
      <c r="AQ9" s="163"/>
      <c r="AR9" s="163"/>
      <c r="AS9" s="164"/>
      <c r="AT9" s="162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4"/>
    </row>
    <row r="10" spans="2:63" ht="6" customHeight="1" x14ac:dyDescent="0.15">
      <c r="B10" s="263"/>
      <c r="C10" s="263"/>
      <c r="D10" s="263"/>
      <c r="E10" s="263"/>
      <c r="F10" s="263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AL10" s="159" t="s">
        <v>89</v>
      </c>
      <c r="AM10" s="160"/>
      <c r="AN10" s="160"/>
      <c r="AO10" s="160"/>
      <c r="AP10" s="160"/>
      <c r="AQ10" s="160"/>
      <c r="AR10" s="160"/>
      <c r="AS10" s="161"/>
      <c r="AT10" s="258" t="s">
        <v>320</v>
      </c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</row>
    <row r="11" spans="2:63" ht="6" customHeight="1" x14ac:dyDescent="0.15">
      <c r="B11" s="264"/>
      <c r="C11" s="264"/>
      <c r="D11" s="264"/>
      <c r="E11" s="264"/>
      <c r="F11" s="264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AL11" s="159"/>
      <c r="AM11" s="160"/>
      <c r="AN11" s="160"/>
      <c r="AO11" s="160"/>
      <c r="AP11" s="160"/>
      <c r="AQ11" s="160"/>
      <c r="AR11" s="160"/>
      <c r="AS11" s="161"/>
      <c r="AT11" s="253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2"/>
    </row>
    <row r="12" spans="2:63" ht="6" customHeight="1" x14ac:dyDescent="0.15">
      <c r="B12" s="262" t="s">
        <v>170</v>
      </c>
      <c r="C12" s="262"/>
      <c r="D12" s="262"/>
      <c r="E12" s="262"/>
      <c r="F12" s="262"/>
      <c r="G12" s="157"/>
      <c r="H12" s="157"/>
      <c r="I12" s="157"/>
      <c r="J12" s="157"/>
      <c r="K12" s="157"/>
      <c r="L12" s="157"/>
      <c r="M12" s="157"/>
      <c r="N12" s="157"/>
      <c r="O12" s="262" t="s">
        <v>172</v>
      </c>
      <c r="P12" s="262"/>
      <c r="Q12" s="262"/>
      <c r="R12" s="262"/>
      <c r="S12" s="262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L12" s="159"/>
      <c r="AM12" s="160"/>
      <c r="AN12" s="160"/>
      <c r="AO12" s="160"/>
      <c r="AP12" s="160"/>
      <c r="AQ12" s="160"/>
      <c r="AR12" s="160"/>
      <c r="AS12" s="161"/>
      <c r="AT12" s="254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6"/>
    </row>
    <row r="13" spans="2:63" ht="6" customHeight="1" x14ac:dyDescent="0.15">
      <c r="B13" s="263"/>
      <c r="C13" s="263"/>
      <c r="D13" s="263"/>
      <c r="E13" s="263"/>
      <c r="F13" s="263"/>
      <c r="G13" s="160"/>
      <c r="H13" s="160"/>
      <c r="I13" s="160"/>
      <c r="J13" s="160"/>
      <c r="K13" s="160"/>
      <c r="L13" s="160"/>
      <c r="M13" s="160"/>
      <c r="N13" s="160"/>
      <c r="O13" s="263"/>
      <c r="P13" s="263"/>
      <c r="Q13" s="263"/>
      <c r="R13" s="263"/>
      <c r="S13" s="263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L13" s="159"/>
      <c r="AM13" s="160"/>
      <c r="AN13" s="160"/>
      <c r="AO13" s="160"/>
      <c r="AP13" s="160"/>
      <c r="AQ13" s="160"/>
      <c r="AR13" s="160"/>
      <c r="AS13" s="161"/>
      <c r="AT13" s="278" t="s">
        <v>538</v>
      </c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80"/>
    </row>
    <row r="14" spans="2:63" ht="6" customHeight="1" x14ac:dyDescent="0.15">
      <c r="B14" s="263" t="s">
        <v>171</v>
      </c>
      <c r="C14" s="263"/>
      <c r="D14" s="263"/>
      <c r="E14" s="263"/>
      <c r="F14" s="263"/>
      <c r="G14" s="160"/>
      <c r="H14" s="160"/>
      <c r="I14" s="160"/>
      <c r="J14" s="160"/>
      <c r="K14" s="160"/>
      <c r="L14" s="160"/>
      <c r="M14" s="160"/>
      <c r="N14" s="160"/>
      <c r="O14" s="263"/>
      <c r="P14" s="263"/>
      <c r="Q14" s="263"/>
      <c r="R14" s="263"/>
      <c r="S14" s="263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L14" s="159"/>
      <c r="AM14" s="160"/>
      <c r="AN14" s="160"/>
      <c r="AO14" s="160"/>
      <c r="AP14" s="160"/>
      <c r="AQ14" s="160"/>
      <c r="AR14" s="160"/>
      <c r="AS14" s="161"/>
      <c r="AT14" s="281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3"/>
    </row>
    <row r="15" spans="2:63" ht="6" customHeight="1" x14ac:dyDescent="0.15">
      <c r="B15" s="264"/>
      <c r="C15" s="264"/>
      <c r="D15" s="264"/>
      <c r="E15" s="264"/>
      <c r="F15" s="264"/>
      <c r="G15" s="163"/>
      <c r="H15" s="163"/>
      <c r="I15" s="163"/>
      <c r="J15" s="163"/>
      <c r="K15" s="163"/>
      <c r="L15" s="163"/>
      <c r="M15" s="163"/>
      <c r="N15" s="163"/>
      <c r="O15" s="264"/>
      <c r="P15" s="264"/>
      <c r="Q15" s="264"/>
      <c r="R15" s="264"/>
      <c r="S15" s="264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L15" s="159"/>
      <c r="AM15" s="160"/>
      <c r="AN15" s="160"/>
      <c r="AO15" s="160"/>
      <c r="AP15" s="160"/>
      <c r="AQ15" s="160"/>
      <c r="AR15" s="160"/>
      <c r="AS15" s="161"/>
      <c r="AT15" s="284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6"/>
    </row>
    <row r="16" spans="2:63" ht="6" customHeight="1" x14ac:dyDescent="0.15">
      <c r="B16" s="262" t="s">
        <v>488</v>
      </c>
      <c r="C16" s="262"/>
      <c r="D16" s="262"/>
      <c r="E16" s="262"/>
      <c r="F16" s="262"/>
      <c r="G16" s="262"/>
      <c r="H16" s="157"/>
      <c r="I16" s="157"/>
      <c r="J16" s="157"/>
      <c r="K16" s="157"/>
      <c r="L16" s="262" t="s">
        <v>500</v>
      </c>
      <c r="M16" s="262"/>
      <c r="N16" s="135"/>
      <c r="O16" s="135"/>
      <c r="P16" s="135"/>
      <c r="AL16" s="159"/>
      <c r="AM16" s="160"/>
      <c r="AN16" s="160"/>
      <c r="AO16" s="160"/>
      <c r="AP16" s="160"/>
      <c r="AQ16" s="160"/>
      <c r="AR16" s="160"/>
      <c r="AS16" s="161"/>
      <c r="AT16" s="258" t="s">
        <v>146</v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</row>
    <row r="17" spans="1:63" ht="6" customHeight="1" x14ac:dyDescent="0.15">
      <c r="B17" s="263"/>
      <c r="C17" s="263"/>
      <c r="D17" s="263"/>
      <c r="E17" s="263"/>
      <c r="F17" s="263"/>
      <c r="G17" s="263"/>
      <c r="H17" s="160"/>
      <c r="I17" s="160"/>
      <c r="J17" s="160"/>
      <c r="K17" s="160"/>
      <c r="L17" s="263"/>
      <c r="M17" s="263"/>
      <c r="N17" s="136"/>
      <c r="O17" s="136"/>
      <c r="P17" s="136"/>
      <c r="AL17" s="159"/>
      <c r="AM17" s="160"/>
      <c r="AN17" s="160"/>
      <c r="AO17" s="160"/>
      <c r="AP17" s="160"/>
      <c r="AQ17" s="160"/>
      <c r="AR17" s="160"/>
      <c r="AS17" s="161"/>
      <c r="AT17" s="253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2"/>
    </row>
    <row r="18" spans="1:63" ht="6" customHeight="1" x14ac:dyDescent="0.15">
      <c r="B18" s="264"/>
      <c r="C18" s="264"/>
      <c r="D18" s="264"/>
      <c r="E18" s="264"/>
      <c r="F18" s="264"/>
      <c r="G18" s="264"/>
      <c r="H18" s="163"/>
      <c r="I18" s="163"/>
      <c r="J18" s="163"/>
      <c r="K18" s="163"/>
      <c r="L18" s="264"/>
      <c r="M18" s="264"/>
      <c r="N18" s="136"/>
      <c r="O18" s="136"/>
      <c r="P18" s="136"/>
      <c r="AL18" s="162"/>
      <c r="AM18" s="163"/>
      <c r="AN18" s="163"/>
      <c r="AO18" s="163"/>
      <c r="AP18" s="163"/>
      <c r="AQ18" s="163"/>
      <c r="AR18" s="163"/>
      <c r="AS18" s="164"/>
      <c r="AT18" s="254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6"/>
    </row>
    <row r="19" spans="1:63" ht="6" customHeight="1" x14ac:dyDescent="0.15">
      <c r="A19" s="267" t="s">
        <v>145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</row>
    <row r="20" spans="1:63" ht="6" customHeight="1" x14ac:dyDescent="0.1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</row>
    <row r="21" spans="1:63" ht="6" customHeight="1" x14ac:dyDescent="0.1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</row>
    <row r="22" spans="1:63" ht="6" customHeight="1" x14ac:dyDescent="0.1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</row>
    <row r="23" spans="1:63" ht="6" customHeight="1" x14ac:dyDescent="0.1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</row>
    <row r="24" spans="1:63" ht="6" customHeight="1" x14ac:dyDescent="0.15">
      <c r="A24" s="186" t="s">
        <v>126</v>
      </c>
      <c r="B24" s="186"/>
      <c r="C24" s="266" t="s">
        <v>318</v>
      </c>
      <c r="D24" s="266"/>
      <c r="E24" s="266"/>
      <c r="F24" s="266"/>
      <c r="G24" s="266"/>
      <c r="H24" s="266"/>
      <c r="I24" s="266"/>
      <c r="J24" s="266"/>
      <c r="K24" s="266"/>
      <c r="L24" s="186" t="s">
        <v>174</v>
      </c>
      <c r="M24" s="186"/>
      <c r="N24" s="186"/>
      <c r="O24" s="186"/>
      <c r="P24" s="186"/>
      <c r="Q24" s="259" t="str">
        <f>BJ98</f>
        <v/>
      </c>
      <c r="R24" s="259"/>
      <c r="S24" s="186" t="s">
        <v>175</v>
      </c>
      <c r="T24" s="186"/>
      <c r="U24" s="259">
        <f>H16</f>
        <v>0</v>
      </c>
      <c r="V24" s="259"/>
      <c r="W24" s="186" t="s">
        <v>176</v>
      </c>
      <c r="X24" s="186"/>
      <c r="Y24" s="186"/>
      <c r="Z24" s="186"/>
      <c r="AA24" s="186" t="s">
        <v>395</v>
      </c>
      <c r="AB24" s="186"/>
      <c r="AC24" s="425" t="s">
        <v>392</v>
      </c>
      <c r="AD24" s="425"/>
      <c r="AE24" s="425"/>
      <c r="AF24" s="425"/>
      <c r="AG24" s="425"/>
      <c r="AH24" s="423">
        <f>BJ109</f>
        <v>0</v>
      </c>
      <c r="AI24" s="423"/>
      <c r="AJ24" s="186" t="s">
        <v>393</v>
      </c>
      <c r="AK24" s="186" t="s">
        <v>394</v>
      </c>
      <c r="AL24" s="186"/>
      <c r="AM24" s="426">
        <v>0.8</v>
      </c>
      <c r="AN24" s="426"/>
      <c r="AO24" s="186" t="s">
        <v>178</v>
      </c>
      <c r="AP24" s="186"/>
      <c r="AQ24" s="422">
        <v>6000</v>
      </c>
      <c r="AR24" s="422"/>
      <c r="AS24" s="422"/>
      <c r="AT24" s="186" t="s">
        <v>180</v>
      </c>
      <c r="AU24" s="186" t="s">
        <v>446</v>
      </c>
      <c r="AV24" s="186"/>
      <c r="AW24" s="186">
        <v>1.1000000000000001</v>
      </c>
      <c r="AX24" s="186"/>
      <c r="AY24" s="426" t="s">
        <v>447</v>
      </c>
      <c r="AZ24" s="426"/>
      <c r="BA24" s="184" t="e">
        <f>(Q24*U24+AH24)*AM24*AQ24*1.1</f>
        <v>#VALUE!</v>
      </c>
      <c r="BB24" s="184"/>
      <c r="BC24" s="184"/>
      <c r="BD24" s="184"/>
      <c r="BE24" s="184"/>
      <c r="BF24" s="184"/>
      <c r="BG24" s="287" t="s">
        <v>439</v>
      </c>
      <c r="BH24" s="287"/>
      <c r="BI24" s="46"/>
      <c r="BJ24" s="47"/>
      <c r="BK24" s="47"/>
    </row>
    <row r="25" spans="1:63" ht="6" customHeight="1" x14ac:dyDescent="0.15">
      <c r="A25" s="186"/>
      <c r="B25" s="186"/>
      <c r="C25" s="266"/>
      <c r="D25" s="266"/>
      <c r="E25" s="266"/>
      <c r="F25" s="266"/>
      <c r="G25" s="266"/>
      <c r="H25" s="266"/>
      <c r="I25" s="266"/>
      <c r="J25" s="266"/>
      <c r="K25" s="266"/>
      <c r="L25" s="186"/>
      <c r="M25" s="186"/>
      <c r="N25" s="186"/>
      <c r="O25" s="186"/>
      <c r="P25" s="186"/>
      <c r="Q25" s="259"/>
      <c r="R25" s="259"/>
      <c r="S25" s="186"/>
      <c r="T25" s="186"/>
      <c r="U25" s="259"/>
      <c r="V25" s="259"/>
      <c r="W25" s="186"/>
      <c r="X25" s="186"/>
      <c r="Y25" s="186"/>
      <c r="Z25" s="186"/>
      <c r="AA25" s="186"/>
      <c r="AB25" s="186"/>
      <c r="AC25" s="425"/>
      <c r="AD25" s="425"/>
      <c r="AE25" s="425"/>
      <c r="AF25" s="425"/>
      <c r="AG25" s="425"/>
      <c r="AH25" s="423"/>
      <c r="AI25" s="423"/>
      <c r="AJ25" s="186"/>
      <c r="AK25" s="186"/>
      <c r="AL25" s="186"/>
      <c r="AM25" s="426"/>
      <c r="AN25" s="426"/>
      <c r="AO25" s="186"/>
      <c r="AP25" s="186"/>
      <c r="AQ25" s="422"/>
      <c r="AR25" s="422"/>
      <c r="AS25" s="422"/>
      <c r="AT25" s="186"/>
      <c r="AU25" s="186"/>
      <c r="AV25" s="186"/>
      <c r="AW25" s="186"/>
      <c r="AX25" s="186"/>
      <c r="AY25" s="426"/>
      <c r="AZ25" s="426"/>
      <c r="BA25" s="184"/>
      <c r="BB25" s="184"/>
      <c r="BC25" s="184"/>
      <c r="BD25" s="184"/>
      <c r="BE25" s="184"/>
      <c r="BF25" s="184"/>
      <c r="BG25" s="287"/>
      <c r="BH25" s="287"/>
      <c r="BI25" s="46"/>
      <c r="BJ25" s="47"/>
      <c r="BK25" s="47"/>
    </row>
    <row r="26" spans="1:63" ht="6" customHeight="1" x14ac:dyDescent="0.15">
      <c r="A26" s="186"/>
      <c r="B26" s="186"/>
      <c r="C26" s="266"/>
      <c r="D26" s="266"/>
      <c r="E26" s="266"/>
      <c r="F26" s="266"/>
      <c r="G26" s="266"/>
      <c r="H26" s="266"/>
      <c r="I26" s="266"/>
      <c r="J26" s="266"/>
      <c r="K26" s="266"/>
      <c r="L26" s="186"/>
      <c r="M26" s="186"/>
      <c r="N26" s="186"/>
      <c r="O26" s="186"/>
      <c r="P26" s="186"/>
      <c r="Q26" s="260"/>
      <c r="R26" s="260"/>
      <c r="S26" s="186"/>
      <c r="T26" s="186"/>
      <c r="U26" s="260"/>
      <c r="V26" s="260"/>
      <c r="W26" s="186"/>
      <c r="X26" s="186"/>
      <c r="Y26" s="186"/>
      <c r="Z26" s="186"/>
      <c r="AA26" s="186"/>
      <c r="AB26" s="186"/>
      <c r="AC26" s="425"/>
      <c r="AD26" s="425"/>
      <c r="AE26" s="425"/>
      <c r="AF26" s="425"/>
      <c r="AG26" s="425"/>
      <c r="AH26" s="424"/>
      <c r="AI26" s="424"/>
      <c r="AJ26" s="186"/>
      <c r="AK26" s="186"/>
      <c r="AL26" s="186"/>
      <c r="AM26" s="426"/>
      <c r="AN26" s="426"/>
      <c r="AO26" s="186"/>
      <c r="AP26" s="186"/>
      <c r="AQ26" s="422"/>
      <c r="AR26" s="422"/>
      <c r="AS26" s="422"/>
      <c r="AT26" s="186"/>
      <c r="AU26" s="186"/>
      <c r="AV26" s="186"/>
      <c r="AW26" s="186"/>
      <c r="AX26" s="186"/>
      <c r="AY26" s="426"/>
      <c r="AZ26" s="426"/>
      <c r="BA26" s="185"/>
      <c r="BB26" s="185"/>
      <c r="BC26" s="185"/>
      <c r="BD26" s="185"/>
      <c r="BE26" s="185"/>
      <c r="BF26" s="185"/>
      <c r="BG26" s="287"/>
      <c r="BH26" s="287"/>
      <c r="BI26" s="46"/>
      <c r="BJ26" s="47"/>
      <c r="BK26" s="47"/>
    </row>
    <row r="27" spans="1:63" ht="6" customHeight="1" x14ac:dyDescent="0.1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77"/>
      <c r="M27" s="77"/>
      <c r="N27" s="77"/>
      <c r="O27" s="77"/>
      <c r="P27" s="77"/>
      <c r="Q27" s="138"/>
      <c r="R27" s="138"/>
      <c r="S27" s="137"/>
      <c r="T27" s="137"/>
      <c r="U27" s="138"/>
      <c r="V27" s="138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8"/>
      <c r="AO27" s="138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8"/>
      <c r="BE27" s="138"/>
      <c r="BF27" s="138"/>
      <c r="BG27" s="138"/>
      <c r="BH27" s="138"/>
      <c r="BI27" s="138"/>
      <c r="BJ27" s="138"/>
      <c r="BK27" s="137"/>
    </row>
    <row r="28" spans="1:63" ht="6" customHeight="1" x14ac:dyDescent="0.15">
      <c r="A28" s="128"/>
      <c r="B28" s="129"/>
      <c r="C28" s="156" t="s">
        <v>48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265" t="s">
        <v>182</v>
      </c>
      <c r="P28" s="218"/>
      <c r="Q28" s="216" t="s">
        <v>184</v>
      </c>
      <c r="R28" s="157"/>
      <c r="S28" s="157"/>
      <c r="T28" s="157"/>
      <c r="U28" s="157"/>
      <c r="V28" s="157"/>
      <c r="W28" s="157"/>
      <c r="X28" s="157"/>
      <c r="Y28" s="158"/>
      <c r="Z28" s="216" t="s">
        <v>185</v>
      </c>
      <c r="AA28" s="157"/>
      <c r="AB28" s="157"/>
      <c r="AC28" s="157"/>
      <c r="AD28" s="157"/>
      <c r="AE28" s="157"/>
      <c r="AF28" s="157"/>
      <c r="AG28" s="157"/>
      <c r="AH28" s="158"/>
      <c r="AI28" s="216" t="s">
        <v>186</v>
      </c>
      <c r="AJ28" s="157"/>
      <c r="AK28" s="157"/>
      <c r="AL28" s="157"/>
      <c r="AM28" s="157"/>
      <c r="AN28" s="157"/>
      <c r="AO28" s="157"/>
      <c r="AP28" s="157"/>
      <c r="AQ28" s="158"/>
      <c r="AR28" s="216" t="s">
        <v>183</v>
      </c>
      <c r="AS28" s="157"/>
      <c r="AT28" s="157"/>
      <c r="AU28" s="157"/>
      <c r="AV28" s="157"/>
      <c r="AW28" s="157"/>
      <c r="AX28" s="157"/>
      <c r="AY28" s="157"/>
      <c r="AZ28" s="158"/>
      <c r="BA28" s="216" t="s">
        <v>187</v>
      </c>
      <c r="BB28" s="271"/>
      <c r="BC28" s="271"/>
      <c r="BD28" s="271"/>
      <c r="BE28" s="271"/>
      <c r="BF28" s="271"/>
      <c r="BG28" s="271"/>
      <c r="BH28" s="271"/>
      <c r="BI28" s="288"/>
      <c r="BJ28" s="217" t="s">
        <v>188</v>
      </c>
      <c r="BK28" s="218"/>
    </row>
    <row r="29" spans="1:63" ht="6" customHeight="1" x14ac:dyDescent="0.15">
      <c r="A29" s="130"/>
      <c r="B29" s="132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1"/>
      <c r="O29" s="219"/>
      <c r="P29" s="220"/>
      <c r="Q29" s="159"/>
      <c r="R29" s="160"/>
      <c r="S29" s="160"/>
      <c r="T29" s="160"/>
      <c r="U29" s="160"/>
      <c r="V29" s="160"/>
      <c r="W29" s="160"/>
      <c r="X29" s="160"/>
      <c r="Y29" s="161"/>
      <c r="Z29" s="159"/>
      <c r="AA29" s="160"/>
      <c r="AB29" s="160"/>
      <c r="AC29" s="160"/>
      <c r="AD29" s="160"/>
      <c r="AE29" s="160"/>
      <c r="AF29" s="160"/>
      <c r="AG29" s="160"/>
      <c r="AH29" s="161"/>
      <c r="AI29" s="159"/>
      <c r="AJ29" s="160"/>
      <c r="AK29" s="160"/>
      <c r="AL29" s="160"/>
      <c r="AM29" s="160"/>
      <c r="AN29" s="160"/>
      <c r="AO29" s="160"/>
      <c r="AP29" s="160"/>
      <c r="AQ29" s="161"/>
      <c r="AR29" s="159"/>
      <c r="AS29" s="160"/>
      <c r="AT29" s="160"/>
      <c r="AU29" s="160"/>
      <c r="AV29" s="160"/>
      <c r="AW29" s="160"/>
      <c r="AX29" s="160"/>
      <c r="AY29" s="160"/>
      <c r="AZ29" s="161"/>
      <c r="BA29" s="289"/>
      <c r="BB29" s="272"/>
      <c r="BC29" s="272"/>
      <c r="BD29" s="272"/>
      <c r="BE29" s="272"/>
      <c r="BF29" s="272"/>
      <c r="BG29" s="272"/>
      <c r="BH29" s="272"/>
      <c r="BI29" s="290"/>
      <c r="BJ29" s="219"/>
      <c r="BK29" s="220"/>
    </row>
    <row r="30" spans="1:63" ht="6" customHeight="1" x14ac:dyDescent="0.15">
      <c r="A30" s="130"/>
      <c r="B30" s="132"/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1"/>
      <c r="O30" s="219"/>
      <c r="P30" s="220"/>
      <c r="Q30" s="159"/>
      <c r="R30" s="160"/>
      <c r="S30" s="160"/>
      <c r="T30" s="160"/>
      <c r="U30" s="160"/>
      <c r="V30" s="160"/>
      <c r="W30" s="160"/>
      <c r="X30" s="160"/>
      <c r="Y30" s="161"/>
      <c r="Z30" s="159"/>
      <c r="AA30" s="160"/>
      <c r="AB30" s="160"/>
      <c r="AC30" s="160"/>
      <c r="AD30" s="160"/>
      <c r="AE30" s="160"/>
      <c r="AF30" s="160"/>
      <c r="AG30" s="160"/>
      <c r="AH30" s="161"/>
      <c r="AI30" s="159"/>
      <c r="AJ30" s="160"/>
      <c r="AK30" s="160"/>
      <c r="AL30" s="160"/>
      <c r="AM30" s="160"/>
      <c r="AN30" s="160"/>
      <c r="AO30" s="160"/>
      <c r="AP30" s="160"/>
      <c r="AQ30" s="161"/>
      <c r="AR30" s="159"/>
      <c r="AS30" s="160"/>
      <c r="AT30" s="160"/>
      <c r="AU30" s="160"/>
      <c r="AV30" s="160"/>
      <c r="AW30" s="160"/>
      <c r="AX30" s="160"/>
      <c r="AY30" s="160"/>
      <c r="AZ30" s="161"/>
      <c r="BA30" s="289"/>
      <c r="BB30" s="272"/>
      <c r="BC30" s="272"/>
      <c r="BD30" s="272"/>
      <c r="BE30" s="272"/>
      <c r="BF30" s="272"/>
      <c r="BG30" s="272"/>
      <c r="BH30" s="272"/>
      <c r="BI30" s="290"/>
      <c r="BJ30" s="219"/>
      <c r="BK30" s="220"/>
    </row>
    <row r="31" spans="1:63" ht="6" customHeight="1" x14ac:dyDescent="0.15">
      <c r="A31" s="130"/>
      <c r="B31" s="132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O31" s="219"/>
      <c r="P31" s="220"/>
      <c r="Q31" s="159"/>
      <c r="R31" s="160"/>
      <c r="S31" s="160"/>
      <c r="T31" s="160"/>
      <c r="U31" s="160"/>
      <c r="V31" s="160"/>
      <c r="W31" s="160"/>
      <c r="X31" s="160"/>
      <c r="Y31" s="161"/>
      <c r="Z31" s="159"/>
      <c r="AA31" s="160"/>
      <c r="AB31" s="160"/>
      <c r="AC31" s="160"/>
      <c r="AD31" s="160"/>
      <c r="AE31" s="160"/>
      <c r="AF31" s="160"/>
      <c r="AG31" s="160"/>
      <c r="AH31" s="161"/>
      <c r="AI31" s="159"/>
      <c r="AJ31" s="160"/>
      <c r="AK31" s="160"/>
      <c r="AL31" s="160"/>
      <c r="AM31" s="160"/>
      <c r="AN31" s="160"/>
      <c r="AO31" s="160"/>
      <c r="AP31" s="160"/>
      <c r="AQ31" s="161"/>
      <c r="AR31" s="159"/>
      <c r="AS31" s="160"/>
      <c r="AT31" s="160"/>
      <c r="AU31" s="160"/>
      <c r="AV31" s="160"/>
      <c r="AW31" s="160"/>
      <c r="AX31" s="160"/>
      <c r="AY31" s="160"/>
      <c r="AZ31" s="161"/>
      <c r="BA31" s="289"/>
      <c r="BB31" s="272"/>
      <c r="BC31" s="272"/>
      <c r="BD31" s="272"/>
      <c r="BE31" s="272"/>
      <c r="BF31" s="272"/>
      <c r="BG31" s="272"/>
      <c r="BH31" s="272"/>
      <c r="BI31" s="290"/>
      <c r="BJ31" s="219"/>
      <c r="BK31" s="220"/>
    </row>
    <row r="32" spans="1:63" ht="6" customHeight="1" x14ac:dyDescent="0.15">
      <c r="A32" s="130"/>
      <c r="B32" s="132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O32" s="219"/>
      <c r="P32" s="220"/>
      <c r="Q32" s="159"/>
      <c r="R32" s="160"/>
      <c r="S32" s="160"/>
      <c r="T32" s="160"/>
      <c r="U32" s="160"/>
      <c r="V32" s="160"/>
      <c r="W32" s="160"/>
      <c r="X32" s="160"/>
      <c r="Y32" s="161"/>
      <c r="Z32" s="159"/>
      <c r="AA32" s="160"/>
      <c r="AB32" s="160"/>
      <c r="AC32" s="160"/>
      <c r="AD32" s="160"/>
      <c r="AE32" s="160"/>
      <c r="AF32" s="160"/>
      <c r="AG32" s="160"/>
      <c r="AH32" s="161"/>
      <c r="AI32" s="159"/>
      <c r="AJ32" s="160"/>
      <c r="AK32" s="160"/>
      <c r="AL32" s="160"/>
      <c r="AM32" s="160"/>
      <c r="AN32" s="160"/>
      <c r="AO32" s="160"/>
      <c r="AP32" s="160"/>
      <c r="AQ32" s="161"/>
      <c r="AR32" s="159"/>
      <c r="AS32" s="160"/>
      <c r="AT32" s="160"/>
      <c r="AU32" s="160"/>
      <c r="AV32" s="160"/>
      <c r="AW32" s="160"/>
      <c r="AX32" s="160"/>
      <c r="AY32" s="160"/>
      <c r="AZ32" s="161"/>
      <c r="BA32" s="289"/>
      <c r="BB32" s="272"/>
      <c r="BC32" s="272"/>
      <c r="BD32" s="272"/>
      <c r="BE32" s="272"/>
      <c r="BF32" s="272"/>
      <c r="BG32" s="272"/>
      <c r="BH32" s="272"/>
      <c r="BI32" s="290"/>
      <c r="BJ32" s="219"/>
      <c r="BK32" s="220"/>
    </row>
    <row r="33" spans="1:63" ht="6" customHeight="1" x14ac:dyDescent="0.15">
      <c r="A33" s="130"/>
      <c r="B33" s="132"/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219"/>
      <c r="P33" s="220"/>
      <c r="Q33" s="159"/>
      <c r="R33" s="160"/>
      <c r="S33" s="160"/>
      <c r="T33" s="160"/>
      <c r="U33" s="160"/>
      <c r="V33" s="160"/>
      <c r="W33" s="160"/>
      <c r="X33" s="160"/>
      <c r="Y33" s="161"/>
      <c r="Z33" s="159"/>
      <c r="AA33" s="160"/>
      <c r="AB33" s="160"/>
      <c r="AC33" s="160"/>
      <c r="AD33" s="160"/>
      <c r="AE33" s="160"/>
      <c r="AF33" s="160"/>
      <c r="AG33" s="160"/>
      <c r="AH33" s="161"/>
      <c r="AI33" s="159"/>
      <c r="AJ33" s="160"/>
      <c r="AK33" s="160"/>
      <c r="AL33" s="160"/>
      <c r="AM33" s="160"/>
      <c r="AN33" s="160"/>
      <c r="AO33" s="160"/>
      <c r="AP33" s="160"/>
      <c r="AQ33" s="161"/>
      <c r="AR33" s="159"/>
      <c r="AS33" s="160"/>
      <c r="AT33" s="160"/>
      <c r="AU33" s="160"/>
      <c r="AV33" s="160"/>
      <c r="AW33" s="160"/>
      <c r="AX33" s="160"/>
      <c r="AY33" s="160"/>
      <c r="AZ33" s="161"/>
      <c r="BA33" s="289"/>
      <c r="BB33" s="272"/>
      <c r="BC33" s="272"/>
      <c r="BD33" s="272"/>
      <c r="BE33" s="272"/>
      <c r="BF33" s="272"/>
      <c r="BG33" s="272"/>
      <c r="BH33" s="272"/>
      <c r="BI33" s="290"/>
      <c r="BJ33" s="219"/>
      <c r="BK33" s="220"/>
    </row>
    <row r="34" spans="1:63" ht="6" customHeight="1" x14ac:dyDescent="0.15">
      <c r="A34" s="130"/>
      <c r="B34" s="132"/>
      <c r="C34" s="15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1"/>
      <c r="O34" s="219"/>
      <c r="P34" s="220"/>
      <c r="Q34" s="159"/>
      <c r="R34" s="160"/>
      <c r="S34" s="160"/>
      <c r="T34" s="160"/>
      <c r="U34" s="160"/>
      <c r="V34" s="160"/>
      <c r="W34" s="160"/>
      <c r="X34" s="160"/>
      <c r="Y34" s="161"/>
      <c r="Z34" s="159"/>
      <c r="AA34" s="160"/>
      <c r="AB34" s="160"/>
      <c r="AC34" s="160"/>
      <c r="AD34" s="160"/>
      <c r="AE34" s="160"/>
      <c r="AF34" s="160"/>
      <c r="AG34" s="160"/>
      <c r="AH34" s="161"/>
      <c r="AI34" s="159"/>
      <c r="AJ34" s="160"/>
      <c r="AK34" s="160"/>
      <c r="AL34" s="160"/>
      <c r="AM34" s="160"/>
      <c r="AN34" s="160"/>
      <c r="AO34" s="160"/>
      <c r="AP34" s="160"/>
      <c r="AQ34" s="161"/>
      <c r="AR34" s="159"/>
      <c r="AS34" s="160"/>
      <c r="AT34" s="160"/>
      <c r="AU34" s="160"/>
      <c r="AV34" s="160"/>
      <c r="AW34" s="160"/>
      <c r="AX34" s="160"/>
      <c r="AY34" s="160"/>
      <c r="AZ34" s="161"/>
      <c r="BA34" s="289"/>
      <c r="BB34" s="272"/>
      <c r="BC34" s="272"/>
      <c r="BD34" s="272"/>
      <c r="BE34" s="272"/>
      <c r="BF34" s="272"/>
      <c r="BG34" s="272"/>
      <c r="BH34" s="272"/>
      <c r="BI34" s="290"/>
      <c r="BJ34" s="219"/>
      <c r="BK34" s="220"/>
    </row>
    <row r="35" spans="1:63" ht="6" customHeight="1" x14ac:dyDescent="0.15">
      <c r="A35" s="133"/>
      <c r="B35" s="134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221"/>
      <c r="P35" s="222"/>
      <c r="Q35" s="162"/>
      <c r="R35" s="163"/>
      <c r="S35" s="163"/>
      <c r="T35" s="163"/>
      <c r="U35" s="163"/>
      <c r="V35" s="163"/>
      <c r="W35" s="163"/>
      <c r="X35" s="163"/>
      <c r="Y35" s="164"/>
      <c r="Z35" s="162"/>
      <c r="AA35" s="163"/>
      <c r="AB35" s="163"/>
      <c r="AC35" s="163"/>
      <c r="AD35" s="163"/>
      <c r="AE35" s="163"/>
      <c r="AF35" s="163"/>
      <c r="AG35" s="163"/>
      <c r="AH35" s="164"/>
      <c r="AI35" s="162"/>
      <c r="AJ35" s="163"/>
      <c r="AK35" s="163"/>
      <c r="AL35" s="163"/>
      <c r="AM35" s="163"/>
      <c r="AN35" s="163"/>
      <c r="AO35" s="163"/>
      <c r="AP35" s="163"/>
      <c r="AQ35" s="164"/>
      <c r="AR35" s="162"/>
      <c r="AS35" s="163"/>
      <c r="AT35" s="163"/>
      <c r="AU35" s="163"/>
      <c r="AV35" s="163"/>
      <c r="AW35" s="163"/>
      <c r="AX35" s="163"/>
      <c r="AY35" s="163"/>
      <c r="AZ35" s="164"/>
      <c r="BA35" s="291"/>
      <c r="BB35" s="273"/>
      <c r="BC35" s="273"/>
      <c r="BD35" s="273"/>
      <c r="BE35" s="273"/>
      <c r="BF35" s="273"/>
      <c r="BG35" s="273"/>
      <c r="BH35" s="273"/>
      <c r="BI35" s="292"/>
      <c r="BJ35" s="221"/>
      <c r="BK35" s="222"/>
    </row>
    <row r="36" spans="1:63" ht="6" customHeight="1" x14ac:dyDescent="0.15">
      <c r="A36" s="156" t="s">
        <v>189</v>
      </c>
      <c r="B36" s="158"/>
      <c r="C36" s="171" t="s">
        <v>206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156">
        <v>2</v>
      </c>
      <c r="P36" s="158"/>
      <c r="Q36" s="223"/>
      <c r="R36" s="224"/>
      <c r="S36" s="156" t="s">
        <v>226</v>
      </c>
      <c r="T36" s="157"/>
      <c r="U36" s="157"/>
      <c r="V36" s="157"/>
      <c r="W36" s="157"/>
      <c r="X36" s="157"/>
      <c r="Y36" s="158"/>
      <c r="Z36" s="223"/>
      <c r="AA36" s="224"/>
      <c r="AB36" s="156" t="s">
        <v>242</v>
      </c>
      <c r="AC36" s="157"/>
      <c r="AD36" s="157"/>
      <c r="AE36" s="157"/>
      <c r="AF36" s="157"/>
      <c r="AG36" s="157"/>
      <c r="AH36" s="158"/>
      <c r="AI36" s="223"/>
      <c r="AJ36" s="224"/>
      <c r="AK36" s="156" t="s">
        <v>256</v>
      </c>
      <c r="AL36" s="157"/>
      <c r="AM36" s="157"/>
      <c r="AN36" s="157"/>
      <c r="AO36" s="157"/>
      <c r="AP36" s="157"/>
      <c r="AQ36" s="158"/>
      <c r="AR36" s="205"/>
      <c r="AS36" s="206"/>
      <c r="AT36" s="206"/>
      <c r="AU36" s="206"/>
      <c r="AV36" s="206"/>
      <c r="AW36" s="206"/>
      <c r="AX36" s="206"/>
      <c r="AY36" s="206"/>
      <c r="AZ36" s="207"/>
      <c r="BA36" s="205"/>
      <c r="BB36" s="206"/>
      <c r="BC36" s="206"/>
      <c r="BD36" s="206"/>
      <c r="BE36" s="206"/>
      <c r="BF36" s="206"/>
      <c r="BG36" s="206"/>
      <c r="BH36" s="206"/>
      <c r="BI36" s="207"/>
      <c r="BJ36" s="201" t="str">
        <f>IF(Q36="○",O36*1,IF(Z36="○",O36*3,IF(AI36="○",O36*5,"")))</f>
        <v/>
      </c>
      <c r="BK36" s="202"/>
    </row>
    <row r="37" spans="1:63" ht="6" customHeight="1" x14ac:dyDescent="0.15">
      <c r="A37" s="159"/>
      <c r="B37" s="16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  <c r="O37" s="159"/>
      <c r="P37" s="161"/>
      <c r="Q37" s="225"/>
      <c r="R37" s="226"/>
      <c r="S37" s="159"/>
      <c r="T37" s="160"/>
      <c r="U37" s="160"/>
      <c r="V37" s="160"/>
      <c r="W37" s="160"/>
      <c r="X37" s="160"/>
      <c r="Y37" s="161"/>
      <c r="Z37" s="225"/>
      <c r="AA37" s="226"/>
      <c r="AB37" s="159"/>
      <c r="AC37" s="160"/>
      <c r="AD37" s="160"/>
      <c r="AE37" s="160"/>
      <c r="AF37" s="160"/>
      <c r="AG37" s="160"/>
      <c r="AH37" s="161"/>
      <c r="AI37" s="225"/>
      <c r="AJ37" s="226"/>
      <c r="AK37" s="159"/>
      <c r="AL37" s="160"/>
      <c r="AM37" s="160"/>
      <c r="AN37" s="160"/>
      <c r="AO37" s="160"/>
      <c r="AP37" s="160"/>
      <c r="AQ37" s="161"/>
      <c r="AR37" s="208"/>
      <c r="AS37" s="209"/>
      <c r="AT37" s="209"/>
      <c r="AU37" s="209"/>
      <c r="AV37" s="209"/>
      <c r="AW37" s="209"/>
      <c r="AX37" s="209"/>
      <c r="AY37" s="209"/>
      <c r="AZ37" s="210"/>
      <c r="BA37" s="208"/>
      <c r="BB37" s="209"/>
      <c r="BC37" s="209"/>
      <c r="BD37" s="209"/>
      <c r="BE37" s="209"/>
      <c r="BF37" s="209"/>
      <c r="BG37" s="209"/>
      <c r="BH37" s="209"/>
      <c r="BI37" s="210"/>
      <c r="BJ37" s="203"/>
      <c r="BK37" s="204"/>
    </row>
    <row r="38" spans="1:63" ht="6" customHeight="1" x14ac:dyDescent="0.15">
      <c r="A38" s="162"/>
      <c r="B38" s="164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9"/>
      <c r="O38" s="162"/>
      <c r="P38" s="164"/>
      <c r="Q38" s="227"/>
      <c r="R38" s="228"/>
      <c r="S38" s="162"/>
      <c r="T38" s="163"/>
      <c r="U38" s="163"/>
      <c r="V38" s="163"/>
      <c r="W38" s="163"/>
      <c r="X38" s="163"/>
      <c r="Y38" s="164"/>
      <c r="Z38" s="227"/>
      <c r="AA38" s="228"/>
      <c r="AB38" s="162"/>
      <c r="AC38" s="163"/>
      <c r="AD38" s="163"/>
      <c r="AE38" s="163"/>
      <c r="AF38" s="163"/>
      <c r="AG38" s="163"/>
      <c r="AH38" s="164"/>
      <c r="AI38" s="227"/>
      <c r="AJ38" s="228"/>
      <c r="AK38" s="162"/>
      <c r="AL38" s="163"/>
      <c r="AM38" s="163"/>
      <c r="AN38" s="163"/>
      <c r="AO38" s="163"/>
      <c r="AP38" s="163"/>
      <c r="AQ38" s="164"/>
      <c r="AR38" s="211"/>
      <c r="AS38" s="212"/>
      <c r="AT38" s="212"/>
      <c r="AU38" s="212"/>
      <c r="AV38" s="212"/>
      <c r="AW38" s="212"/>
      <c r="AX38" s="212"/>
      <c r="AY38" s="212"/>
      <c r="AZ38" s="213"/>
      <c r="BA38" s="211"/>
      <c r="BB38" s="212"/>
      <c r="BC38" s="212"/>
      <c r="BD38" s="212"/>
      <c r="BE38" s="212"/>
      <c r="BF38" s="212"/>
      <c r="BG38" s="212"/>
      <c r="BH38" s="212"/>
      <c r="BI38" s="213"/>
      <c r="BJ38" s="214"/>
      <c r="BK38" s="215"/>
    </row>
    <row r="39" spans="1:63" ht="6" customHeight="1" x14ac:dyDescent="0.15">
      <c r="A39" s="156" t="s">
        <v>190</v>
      </c>
      <c r="B39" s="158"/>
      <c r="C39" s="171" t="s">
        <v>207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3"/>
      <c r="O39" s="156">
        <v>1</v>
      </c>
      <c r="P39" s="158"/>
      <c r="Q39" s="223"/>
      <c r="R39" s="224"/>
      <c r="S39" s="156" t="s">
        <v>227</v>
      </c>
      <c r="T39" s="157"/>
      <c r="U39" s="157"/>
      <c r="V39" s="157"/>
      <c r="W39" s="157"/>
      <c r="X39" s="157"/>
      <c r="Y39" s="158"/>
      <c r="Z39" s="223"/>
      <c r="AA39" s="224"/>
      <c r="AB39" s="156" t="s">
        <v>243</v>
      </c>
      <c r="AC39" s="157"/>
      <c r="AD39" s="157"/>
      <c r="AE39" s="157"/>
      <c r="AF39" s="157"/>
      <c r="AG39" s="157"/>
      <c r="AH39" s="158"/>
      <c r="AI39" s="205"/>
      <c r="AJ39" s="206"/>
      <c r="AK39" s="206"/>
      <c r="AL39" s="206"/>
      <c r="AM39" s="206"/>
      <c r="AN39" s="206"/>
      <c r="AO39" s="206"/>
      <c r="AP39" s="206"/>
      <c r="AQ39" s="207"/>
      <c r="AR39" s="205"/>
      <c r="AS39" s="206"/>
      <c r="AT39" s="206"/>
      <c r="AU39" s="206"/>
      <c r="AV39" s="206"/>
      <c r="AW39" s="206"/>
      <c r="AX39" s="206"/>
      <c r="AY39" s="206"/>
      <c r="AZ39" s="207"/>
      <c r="BA39" s="205"/>
      <c r="BB39" s="206"/>
      <c r="BC39" s="206"/>
      <c r="BD39" s="206"/>
      <c r="BE39" s="206"/>
      <c r="BF39" s="206"/>
      <c r="BG39" s="206"/>
      <c r="BH39" s="206"/>
      <c r="BI39" s="207"/>
      <c r="BJ39" s="201" t="str">
        <f>IF(Q39="○",O39*1,IF(Z39="○",O39*3,""))</f>
        <v/>
      </c>
      <c r="BK39" s="202"/>
    </row>
    <row r="40" spans="1:63" ht="6" customHeight="1" x14ac:dyDescent="0.15">
      <c r="A40" s="159"/>
      <c r="B40" s="161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59"/>
      <c r="P40" s="161"/>
      <c r="Q40" s="225"/>
      <c r="R40" s="226"/>
      <c r="S40" s="159"/>
      <c r="T40" s="160"/>
      <c r="U40" s="160"/>
      <c r="V40" s="160"/>
      <c r="W40" s="160"/>
      <c r="X40" s="160"/>
      <c r="Y40" s="161"/>
      <c r="Z40" s="225"/>
      <c r="AA40" s="226"/>
      <c r="AB40" s="159"/>
      <c r="AC40" s="160"/>
      <c r="AD40" s="160"/>
      <c r="AE40" s="160"/>
      <c r="AF40" s="160"/>
      <c r="AG40" s="160"/>
      <c r="AH40" s="161"/>
      <c r="AI40" s="208"/>
      <c r="AJ40" s="209"/>
      <c r="AK40" s="209"/>
      <c r="AL40" s="209"/>
      <c r="AM40" s="209"/>
      <c r="AN40" s="209"/>
      <c r="AO40" s="209"/>
      <c r="AP40" s="209"/>
      <c r="AQ40" s="210"/>
      <c r="AR40" s="208"/>
      <c r="AS40" s="209"/>
      <c r="AT40" s="209"/>
      <c r="AU40" s="209"/>
      <c r="AV40" s="209"/>
      <c r="AW40" s="209"/>
      <c r="AX40" s="209"/>
      <c r="AY40" s="209"/>
      <c r="AZ40" s="210"/>
      <c r="BA40" s="208"/>
      <c r="BB40" s="209"/>
      <c r="BC40" s="209"/>
      <c r="BD40" s="209"/>
      <c r="BE40" s="209"/>
      <c r="BF40" s="209"/>
      <c r="BG40" s="209"/>
      <c r="BH40" s="209"/>
      <c r="BI40" s="210"/>
      <c r="BJ40" s="203"/>
      <c r="BK40" s="204"/>
    </row>
    <row r="41" spans="1:63" ht="6" customHeight="1" x14ac:dyDescent="0.15">
      <c r="A41" s="162"/>
      <c r="B41" s="164"/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9"/>
      <c r="O41" s="162"/>
      <c r="P41" s="164"/>
      <c r="Q41" s="227"/>
      <c r="R41" s="228"/>
      <c r="S41" s="162"/>
      <c r="T41" s="163"/>
      <c r="U41" s="163"/>
      <c r="V41" s="163"/>
      <c r="W41" s="163"/>
      <c r="X41" s="163"/>
      <c r="Y41" s="164"/>
      <c r="Z41" s="227"/>
      <c r="AA41" s="228"/>
      <c r="AB41" s="162"/>
      <c r="AC41" s="163"/>
      <c r="AD41" s="163"/>
      <c r="AE41" s="163"/>
      <c r="AF41" s="163"/>
      <c r="AG41" s="163"/>
      <c r="AH41" s="164"/>
      <c r="AI41" s="211"/>
      <c r="AJ41" s="212"/>
      <c r="AK41" s="212"/>
      <c r="AL41" s="212"/>
      <c r="AM41" s="212"/>
      <c r="AN41" s="212"/>
      <c r="AO41" s="212"/>
      <c r="AP41" s="212"/>
      <c r="AQ41" s="213"/>
      <c r="AR41" s="211"/>
      <c r="AS41" s="212"/>
      <c r="AT41" s="212"/>
      <c r="AU41" s="212"/>
      <c r="AV41" s="212"/>
      <c r="AW41" s="212"/>
      <c r="AX41" s="212"/>
      <c r="AY41" s="212"/>
      <c r="AZ41" s="213"/>
      <c r="BA41" s="211"/>
      <c r="BB41" s="212"/>
      <c r="BC41" s="212"/>
      <c r="BD41" s="212"/>
      <c r="BE41" s="212"/>
      <c r="BF41" s="212"/>
      <c r="BG41" s="212"/>
      <c r="BH41" s="212"/>
      <c r="BI41" s="213"/>
      <c r="BJ41" s="214"/>
      <c r="BK41" s="215"/>
    </row>
    <row r="42" spans="1:63" ht="6" customHeight="1" x14ac:dyDescent="0.15">
      <c r="A42" s="156" t="s">
        <v>191</v>
      </c>
      <c r="B42" s="158"/>
      <c r="C42" s="171" t="s">
        <v>47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  <c r="O42" s="156">
        <v>2</v>
      </c>
      <c r="P42" s="158"/>
      <c r="Q42" s="223"/>
      <c r="R42" s="224"/>
      <c r="S42" s="216" t="s">
        <v>396</v>
      </c>
      <c r="T42" s="157"/>
      <c r="U42" s="157"/>
      <c r="V42" s="157"/>
      <c r="W42" s="157"/>
      <c r="X42" s="157"/>
      <c r="Y42" s="158"/>
      <c r="Z42" s="223"/>
      <c r="AA42" s="224"/>
      <c r="AB42" s="216" t="s">
        <v>397</v>
      </c>
      <c r="AC42" s="157"/>
      <c r="AD42" s="157"/>
      <c r="AE42" s="157"/>
      <c r="AF42" s="157"/>
      <c r="AG42" s="157"/>
      <c r="AH42" s="158"/>
      <c r="AI42" s="223"/>
      <c r="AJ42" s="224"/>
      <c r="AK42" s="156" t="s">
        <v>398</v>
      </c>
      <c r="AL42" s="157"/>
      <c r="AM42" s="157"/>
      <c r="AN42" s="157"/>
      <c r="AO42" s="157"/>
      <c r="AP42" s="157"/>
      <c r="AQ42" s="158"/>
      <c r="AR42" s="205"/>
      <c r="AS42" s="206"/>
      <c r="AT42" s="206"/>
      <c r="AU42" s="206"/>
      <c r="AV42" s="206"/>
      <c r="AW42" s="206"/>
      <c r="AX42" s="206"/>
      <c r="AY42" s="206"/>
      <c r="AZ42" s="207"/>
      <c r="BA42" s="205"/>
      <c r="BB42" s="206"/>
      <c r="BC42" s="206"/>
      <c r="BD42" s="206"/>
      <c r="BE42" s="206"/>
      <c r="BF42" s="206"/>
      <c r="BG42" s="206"/>
      <c r="BH42" s="206"/>
      <c r="BI42" s="207"/>
      <c r="BJ42" s="201" t="str">
        <f>IF(Q42="○",O42*1,IF(Z42="○",O42*3,IF(AI42="○",O42*5,"")))</f>
        <v/>
      </c>
      <c r="BK42" s="202"/>
    </row>
    <row r="43" spans="1:63" ht="6" customHeight="1" x14ac:dyDescent="0.15">
      <c r="A43" s="159"/>
      <c r="B43" s="161"/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  <c r="O43" s="159"/>
      <c r="P43" s="161"/>
      <c r="Q43" s="225"/>
      <c r="R43" s="226"/>
      <c r="S43" s="159"/>
      <c r="T43" s="160"/>
      <c r="U43" s="160"/>
      <c r="V43" s="160"/>
      <c r="W43" s="160"/>
      <c r="X43" s="160"/>
      <c r="Y43" s="161"/>
      <c r="Z43" s="225"/>
      <c r="AA43" s="226"/>
      <c r="AB43" s="159"/>
      <c r="AC43" s="160"/>
      <c r="AD43" s="160"/>
      <c r="AE43" s="160"/>
      <c r="AF43" s="160"/>
      <c r="AG43" s="160"/>
      <c r="AH43" s="161"/>
      <c r="AI43" s="225"/>
      <c r="AJ43" s="226"/>
      <c r="AK43" s="159"/>
      <c r="AL43" s="160"/>
      <c r="AM43" s="160"/>
      <c r="AN43" s="160"/>
      <c r="AO43" s="160"/>
      <c r="AP43" s="160"/>
      <c r="AQ43" s="161"/>
      <c r="AR43" s="208"/>
      <c r="AS43" s="209"/>
      <c r="AT43" s="209"/>
      <c r="AU43" s="209"/>
      <c r="AV43" s="209"/>
      <c r="AW43" s="209"/>
      <c r="AX43" s="209"/>
      <c r="AY43" s="209"/>
      <c r="AZ43" s="210"/>
      <c r="BA43" s="208"/>
      <c r="BB43" s="209"/>
      <c r="BC43" s="209"/>
      <c r="BD43" s="209"/>
      <c r="BE43" s="209"/>
      <c r="BF43" s="209"/>
      <c r="BG43" s="209"/>
      <c r="BH43" s="209"/>
      <c r="BI43" s="210"/>
      <c r="BJ43" s="203"/>
      <c r="BK43" s="204"/>
    </row>
    <row r="44" spans="1:63" ht="6" customHeight="1" x14ac:dyDescent="0.15">
      <c r="A44" s="162"/>
      <c r="B44" s="164"/>
      <c r="C44" s="177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9"/>
      <c r="O44" s="162"/>
      <c r="P44" s="164"/>
      <c r="Q44" s="227"/>
      <c r="R44" s="228"/>
      <c r="S44" s="162"/>
      <c r="T44" s="163"/>
      <c r="U44" s="163"/>
      <c r="V44" s="163"/>
      <c r="W44" s="163"/>
      <c r="X44" s="163"/>
      <c r="Y44" s="164"/>
      <c r="Z44" s="227"/>
      <c r="AA44" s="228"/>
      <c r="AB44" s="162"/>
      <c r="AC44" s="163"/>
      <c r="AD44" s="163"/>
      <c r="AE44" s="163"/>
      <c r="AF44" s="163"/>
      <c r="AG44" s="163"/>
      <c r="AH44" s="164"/>
      <c r="AI44" s="227"/>
      <c r="AJ44" s="228"/>
      <c r="AK44" s="162"/>
      <c r="AL44" s="163"/>
      <c r="AM44" s="163"/>
      <c r="AN44" s="163"/>
      <c r="AO44" s="163"/>
      <c r="AP44" s="163"/>
      <c r="AQ44" s="164"/>
      <c r="AR44" s="211"/>
      <c r="AS44" s="212"/>
      <c r="AT44" s="212"/>
      <c r="AU44" s="212"/>
      <c r="AV44" s="212"/>
      <c r="AW44" s="212"/>
      <c r="AX44" s="212"/>
      <c r="AY44" s="212"/>
      <c r="AZ44" s="213"/>
      <c r="BA44" s="211"/>
      <c r="BB44" s="212"/>
      <c r="BC44" s="212"/>
      <c r="BD44" s="212"/>
      <c r="BE44" s="212"/>
      <c r="BF44" s="212"/>
      <c r="BG44" s="212"/>
      <c r="BH44" s="212"/>
      <c r="BI44" s="213"/>
      <c r="BJ44" s="214"/>
      <c r="BK44" s="215"/>
    </row>
    <row r="45" spans="1:63" s="43" customFormat="1" ht="6" customHeight="1" x14ac:dyDescent="0.15">
      <c r="A45" s="156" t="s">
        <v>192</v>
      </c>
      <c r="B45" s="158"/>
      <c r="C45" s="171" t="s">
        <v>399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  <c r="O45" s="156">
        <v>5</v>
      </c>
      <c r="P45" s="158"/>
      <c r="Q45" s="223"/>
      <c r="R45" s="224"/>
      <c r="S45" s="156" t="s">
        <v>400</v>
      </c>
      <c r="T45" s="157"/>
      <c r="U45" s="157"/>
      <c r="V45" s="157"/>
      <c r="W45" s="157"/>
      <c r="X45" s="157"/>
      <c r="Y45" s="158"/>
      <c r="Z45" s="413"/>
      <c r="AA45" s="414"/>
      <c r="AB45" s="414"/>
      <c r="AC45" s="414"/>
      <c r="AD45" s="414"/>
      <c r="AE45" s="414"/>
      <c r="AF45" s="414"/>
      <c r="AG45" s="414"/>
      <c r="AH45" s="415"/>
      <c r="AI45" s="205"/>
      <c r="AJ45" s="206"/>
      <c r="AK45" s="206"/>
      <c r="AL45" s="206"/>
      <c r="AM45" s="206"/>
      <c r="AN45" s="206"/>
      <c r="AO45" s="206"/>
      <c r="AP45" s="206"/>
      <c r="AQ45" s="207"/>
      <c r="AR45" s="205"/>
      <c r="AS45" s="206"/>
      <c r="AT45" s="206"/>
      <c r="AU45" s="206"/>
      <c r="AV45" s="206"/>
      <c r="AW45" s="206"/>
      <c r="AX45" s="206"/>
      <c r="AY45" s="206"/>
      <c r="AZ45" s="207"/>
      <c r="BA45" s="205"/>
      <c r="BB45" s="206"/>
      <c r="BC45" s="206"/>
      <c r="BD45" s="206"/>
      <c r="BE45" s="206"/>
      <c r="BF45" s="206"/>
      <c r="BG45" s="206"/>
      <c r="BH45" s="206"/>
      <c r="BI45" s="207"/>
      <c r="BJ45" s="201" t="str">
        <f>IF(Q45="○",O45*1,"")</f>
        <v/>
      </c>
      <c r="BK45" s="202"/>
    </row>
    <row r="46" spans="1:63" s="43" customFormat="1" ht="6" customHeight="1" x14ac:dyDescent="0.15">
      <c r="A46" s="159"/>
      <c r="B46" s="161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  <c r="O46" s="159"/>
      <c r="P46" s="161"/>
      <c r="Q46" s="225"/>
      <c r="R46" s="226"/>
      <c r="S46" s="159"/>
      <c r="T46" s="160"/>
      <c r="U46" s="160"/>
      <c r="V46" s="160"/>
      <c r="W46" s="160"/>
      <c r="X46" s="160"/>
      <c r="Y46" s="161"/>
      <c r="Z46" s="416"/>
      <c r="AA46" s="417"/>
      <c r="AB46" s="417"/>
      <c r="AC46" s="417"/>
      <c r="AD46" s="417"/>
      <c r="AE46" s="417"/>
      <c r="AF46" s="417"/>
      <c r="AG46" s="417"/>
      <c r="AH46" s="418"/>
      <c r="AI46" s="208"/>
      <c r="AJ46" s="209"/>
      <c r="AK46" s="209"/>
      <c r="AL46" s="209"/>
      <c r="AM46" s="209"/>
      <c r="AN46" s="209"/>
      <c r="AO46" s="209"/>
      <c r="AP46" s="209"/>
      <c r="AQ46" s="210"/>
      <c r="AR46" s="208"/>
      <c r="AS46" s="209"/>
      <c r="AT46" s="209"/>
      <c r="AU46" s="209"/>
      <c r="AV46" s="209"/>
      <c r="AW46" s="209"/>
      <c r="AX46" s="209"/>
      <c r="AY46" s="209"/>
      <c r="AZ46" s="210"/>
      <c r="BA46" s="208"/>
      <c r="BB46" s="209"/>
      <c r="BC46" s="209"/>
      <c r="BD46" s="209"/>
      <c r="BE46" s="209"/>
      <c r="BF46" s="209"/>
      <c r="BG46" s="209"/>
      <c r="BH46" s="209"/>
      <c r="BI46" s="210"/>
      <c r="BJ46" s="203"/>
      <c r="BK46" s="204"/>
    </row>
    <row r="47" spans="1:63" s="43" customFormat="1" ht="6" customHeight="1" x14ac:dyDescent="0.15">
      <c r="A47" s="162"/>
      <c r="B47" s="164"/>
      <c r="C47" s="177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  <c r="O47" s="162"/>
      <c r="P47" s="164"/>
      <c r="Q47" s="227"/>
      <c r="R47" s="228"/>
      <c r="S47" s="162"/>
      <c r="T47" s="163"/>
      <c r="U47" s="163"/>
      <c r="V47" s="163"/>
      <c r="W47" s="163"/>
      <c r="X47" s="163"/>
      <c r="Y47" s="164"/>
      <c r="Z47" s="419"/>
      <c r="AA47" s="420"/>
      <c r="AB47" s="420"/>
      <c r="AC47" s="420"/>
      <c r="AD47" s="420"/>
      <c r="AE47" s="420"/>
      <c r="AF47" s="420"/>
      <c r="AG47" s="420"/>
      <c r="AH47" s="421"/>
      <c r="AI47" s="211"/>
      <c r="AJ47" s="212"/>
      <c r="AK47" s="212"/>
      <c r="AL47" s="212"/>
      <c r="AM47" s="212"/>
      <c r="AN47" s="212"/>
      <c r="AO47" s="212"/>
      <c r="AP47" s="212"/>
      <c r="AQ47" s="213"/>
      <c r="AR47" s="211"/>
      <c r="AS47" s="212"/>
      <c r="AT47" s="212"/>
      <c r="AU47" s="212"/>
      <c r="AV47" s="212"/>
      <c r="AW47" s="212"/>
      <c r="AX47" s="212"/>
      <c r="AY47" s="212"/>
      <c r="AZ47" s="213"/>
      <c r="BA47" s="211"/>
      <c r="BB47" s="212"/>
      <c r="BC47" s="212"/>
      <c r="BD47" s="212"/>
      <c r="BE47" s="212"/>
      <c r="BF47" s="212"/>
      <c r="BG47" s="212"/>
      <c r="BH47" s="212"/>
      <c r="BI47" s="213"/>
      <c r="BJ47" s="203"/>
      <c r="BK47" s="204"/>
    </row>
    <row r="48" spans="1:63" ht="6" customHeight="1" x14ac:dyDescent="0.15">
      <c r="A48" s="156" t="s">
        <v>193</v>
      </c>
      <c r="B48" s="158"/>
      <c r="C48" s="171" t="s">
        <v>401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  <c r="O48" s="156">
        <v>1</v>
      </c>
      <c r="P48" s="158"/>
      <c r="Q48" s="223"/>
      <c r="R48" s="224"/>
      <c r="S48" s="216" t="s">
        <v>402</v>
      </c>
      <c r="T48" s="157"/>
      <c r="U48" s="157"/>
      <c r="V48" s="157"/>
      <c r="W48" s="157"/>
      <c r="X48" s="157"/>
      <c r="Y48" s="158"/>
      <c r="Z48" s="223"/>
      <c r="AA48" s="224"/>
      <c r="AB48" s="216" t="s">
        <v>422</v>
      </c>
      <c r="AC48" s="157"/>
      <c r="AD48" s="157"/>
      <c r="AE48" s="157"/>
      <c r="AF48" s="157"/>
      <c r="AG48" s="157"/>
      <c r="AH48" s="158"/>
      <c r="AI48" s="223"/>
      <c r="AJ48" s="224"/>
      <c r="AK48" s="156" t="s">
        <v>13</v>
      </c>
      <c r="AL48" s="157"/>
      <c r="AM48" s="157"/>
      <c r="AN48" s="157"/>
      <c r="AO48" s="157"/>
      <c r="AP48" s="157"/>
      <c r="AQ48" s="158"/>
      <c r="AR48" s="205"/>
      <c r="AS48" s="206"/>
      <c r="AT48" s="206"/>
      <c r="AU48" s="206"/>
      <c r="AV48" s="206"/>
      <c r="AW48" s="206"/>
      <c r="AX48" s="206"/>
      <c r="AY48" s="206"/>
      <c r="AZ48" s="207"/>
      <c r="BA48" s="205"/>
      <c r="BB48" s="206"/>
      <c r="BC48" s="206"/>
      <c r="BD48" s="206"/>
      <c r="BE48" s="206"/>
      <c r="BF48" s="206"/>
      <c r="BG48" s="206"/>
      <c r="BH48" s="206"/>
      <c r="BI48" s="207"/>
      <c r="BJ48" s="201" t="str">
        <f>IF(Q48="○",O48*1,IF(Z48="○",O48*3,IF(AI48="○",O48*5,"")))</f>
        <v/>
      </c>
      <c r="BK48" s="202"/>
    </row>
    <row r="49" spans="1:63" ht="6" customHeight="1" x14ac:dyDescent="0.15">
      <c r="A49" s="159"/>
      <c r="B49" s="161"/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  <c r="O49" s="159"/>
      <c r="P49" s="161"/>
      <c r="Q49" s="225"/>
      <c r="R49" s="226"/>
      <c r="S49" s="289"/>
      <c r="T49" s="160"/>
      <c r="U49" s="160"/>
      <c r="V49" s="160"/>
      <c r="W49" s="160"/>
      <c r="X49" s="160"/>
      <c r="Y49" s="161"/>
      <c r="Z49" s="225"/>
      <c r="AA49" s="226"/>
      <c r="AB49" s="159"/>
      <c r="AC49" s="160"/>
      <c r="AD49" s="160"/>
      <c r="AE49" s="160"/>
      <c r="AF49" s="160"/>
      <c r="AG49" s="160"/>
      <c r="AH49" s="161"/>
      <c r="AI49" s="225"/>
      <c r="AJ49" s="226"/>
      <c r="AK49" s="159"/>
      <c r="AL49" s="160"/>
      <c r="AM49" s="160"/>
      <c r="AN49" s="160"/>
      <c r="AO49" s="160"/>
      <c r="AP49" s="160"/>
      <c r="AQ49" s="161"/>
      <c r="AR49" s="208"/>
      <c r="AS49" s="209"/>
      <c r="AT49" s="209"/>
      <c r="AU49" s="209"/>
      <c r="AV49" s="209"/>
      <c r="AW49" s="209"/>
      <c r="AX49" s="209"/>
      <c r="AY49" s="209"/>
      <c r="AZ49" s="210"/>
      <c r="BA49" s="208"/>
      <c r="BB49" s="209"/>
      <c r="BC49" s="209"/>
      <c r="BD49" s="209"/>
      <c r="BE49" s="209"/>
      <c r="BF49" s="209"/>
      <c r="BG49" s="209"/>
      <c r="BH49" s="209"/>
      <c r="BI49" s="210"/>
      <c r="BJ49" s="203"/>
      <c r="BK49" s="204"/>
    </row>
    <row r="50" spans="1:63" ht="6" customHeight="1" x14ac:dyDescent="0.15">
      <c r="A50" s="159"/>
      <c r="B50" s="161"/>
      <c r="C50" s="174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  <c r="O50" s="159"/>
      <c r="P50" s="161"/>
      <c r="Q50" s="225"/>
      <c r="R50" s="226"/>
      <c r="S50" s="159"/>
      <c r="T50" s="160"/>
      <c r="U50" s="160"/>
      <c r="V50" s="160"/>
      <c r="W50" s="160"/>
      <c r="X50" s="160"/>
      <c r="Y50" s="161"/>
      <c r="Z50" s="225"/>
      <c r="AA50" s="226"/>
      <c r="AB50" s="159"/>
      <c r="AC50" s="160"/>
      <c r="AD50" s="160"/>
      <c r="AE50" s="160"/>
      <c r="AF50" s="160"/>
      <c r="AG50" s="160"/>
      <c r="AH50" s="161"/>
      <c r="AI50" s="225"/>
      <c r="AJ50" s="226"/>
      <c r="AK50" s="159"/>
      <c r="AL50" s="160"/>
      <c r="AM50" s="160"/>
      <c r="AN50" s="160"/>
      <c r="AO50" s="160"/>
      <c r="AP50" s="160"/>
      <c r="AQ50" s="161"/>
      <c r="AR50" s="208"/>
      <c r="AS50" s="209"/>
      <c r="AT50" s="209"/>
      <c r="AU50" s="209"/>
      <c r="AV50" s="209"/>
      <c r="AW50" s="209"/>
      <c r="AX50" s="209"/>
      <c r="AY50" s="209"/>
      <c r="AZ50" s="210"/>
      <c r="BA50" s="208"/>
      <c r="BB50" s="209"/>
      <c r="BC50" s="209"/>
      <c r="BD50" s="209"/>
      <c r="BE50" s="209"/>
      <c r="BF50" s="209"/>
      <c r="BG50" s="209"/>
      <c r="BH50" s="209"/>
      <c r="BI50" s="210"/>
      <c r="BJ50" s="203"/>
      <c r="BK50" s="204"/>
    </row>
    <row r="51" spans="1:63" ht="6" customHeight="1" x14ac:dyDescent="0.15">
      <c r="A51" s="162"/>
      <c r="B51" s="164"/>
      <c r="C51" s="177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9"/>
      <c r="O51" s="162"/>
      <c r="P51" s="164"/>
      <c r="Q51" s="227"/>
      <c r="R51" s="228"/>
      <c r="S51" s="162"/>
      <c r="T51" s="163"/>
      <c r="U51" s="163"/>
      <c r="V51" s="163"/>
      <c r="W51" s="163"/>
      <c r="X51" s="163"/>
      <c r="Y51" s="164"/>
      <c r="Z51" s="227"/>
      <c r="AA51" s="228"/>
      <c r="AB51" s="162"/>
      <c r="AC51" s="163"/>
      <c r="AD51" s="163"/>
      <c r="AE51" s="163"/>
      <c r="AF51" s="163"/>
      <c r="AG51" s="163"/>
      <c r="AH51" s="164"/>
      <c r="AI51" s="227"/>
      <c r="AJ51" s="228"/>
      <c r="AK51" s="162"/>
      <c r="AL51" s="163"/>
      <c r="AM51" s="163"/>
      <c r="AN51" s="163"/>
      <c r="AO51" s="163"/>
      <c r="AP51" s="163"/>
      <c r="AQ51" s="164"/>
      <c r="AR51" s="211"/>
      <c r="AS51" s="212"/>
      <c r="AT51" s="212"/>
      <c r="AU51" s="212"/>
      <c r="AV51" s="212"/>
      <c r="AW51" s="212"/>
      <c r="AX51" s="212"/>
      <c r="AY51" s="212"/>
      <c r="AZ51" s="213"/>
      <c r="BA51" s="211"/>
      <c r="BB51" s="212"/>
      <c r="BC51" s="212"/>
      <c r="BD51" s="212"/>
      <c r="BE51" s="212"/>
      <c r="BF51" s="212"/>
      <c r="BG51" s="212"/>
      <c r="BH51" s="212"/>
      <c r="BI51" s="213"/>
      <c r="BJ51" s="203"/>
      <c r="BK51" s="204"/>
    </row>
    <row r="52" spans="1:63" ht="6" customHeight="1" x14ac:dyDescent="0.15">
      <c r="A52" s="156" t="s">
        <v>194</v>
      </c>
      <c r="B52" s="158"/>
      <c r="C52" s="171" t="s">
        <v>403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  <c r="O52" s="156">
        <v>1</v>
      </c>
      <c r="P52" s="158"/>
      <c r="Q52" s="223"/>
      <c r="R52" s="224"/>
      <c r="S52" s="156" t="s">
        <v>404</v>
      </c>
      <c r="T52" s="157"/>
      <c r="U52" s="157"/>
      <c r="V52" s="157"/>
      <c r="W52" s="157"/>
      <c r="X52" s="157"/>
      <c r="Y52" s="158"/>
      <c r="Z52" s="223"/>
      <c r="AA52" s="224"/>
      <c r="AB52" s="156" t="s">
        <v>405</v>
      </c>
      <c r="AC52" s="157"/>
      <c r="AD52" s="157"/>
      <c r="AE52" s="157"/>
      <c r="AF52" s="157"/>
      <c r="AG52" s="157"/>
      <c r="AH52" s="158"/>
      <c r="AI52" s="223"/>
      <c r="AJ52" s="224"/>
      <c r="AK52" s="156" t="s">
        <v>406</v>
      </c>
      <c r="AL52" s="157"/>
      <c r="AM52" s="157"/>
      <c r="AN52" s="157"/>
      <c r="AO52" s="157"/>
      <c r="AP52" s="157"/>
      <c r="AQ52" s="158"/>
      <c r="AR52" s="205"/>
      <c r="AS52" s="206"/>
      <c r="AT52" s="206"/>
      <c r="AU52" s="206"/>
      <c r="AV52" s="206"/>
      <c r="AW52" s="206"/>
      <c r="AX52" s="206"/>
      <c r="AY52" s="206"/>
      <c r="AZ52" s="207"/>
      <c r="BA52" s="205"/>
      <c r="BB52" s="206"/>
      <c r="BC52" s="206"/>
      <c r="BD52" s="206"/>
      <c r="BE52" s="206"/>
      <c r="BF52" s="206"/>
      <c r="BG52" s="206"/>
      <c r="BH52" s="206"/>
      <c r="BI52" s="207"/>
      <c r="BJ52" s="201" t="str">
        <f>IF(Q52="○",O52*1,IF(Z52="○",O52*3,IF(AI52="○",O52*5,"")))</f>
        <v/>
      </c>
      <c r="BK52" s="202"/>
    </row>
    <row r="53" spans="1:63" ht="6" customHeight="1" x14ac:dyDescent="0.15">
      <c r="A53" s="159"/>
      <c r="B53" s="161"/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  <c r="O53" s="159"/>
      <c r="P53" s="161"/>
      <c r="Q53" s="225"/>
      <c r="R53" s="226"/>
      <c r="S53" s="159"/>
      <c r="T53" s="160"/>
      <c r="U53" s="160"/>
      <c r="V53" s="160"/>
      <c r="W53" s="160"/>
      <c r="X53" s="160"/>
      <c r="Y53" s="161"/>
      <c r="Z53" s="225"/>
      <c r="AA53" s="226"/>
      <c r="AB53" s="159"/>
      <c r="AC53" s="160"/>
      <c r="AD53" s="160"/>
      <c r="AE53" s="160"/>
      <c r="AF53" s="160"/>
      <c r="AG53" s="160"/>
      <c r="AH53" s="161"/>
      <c r="AI53" s="225"/>
      <c r="AJ53" s="226"/>
      <c r="AK53" s="159"/>
      <c r="AL53" s="160"/>
      <c r="AM53" s="160"/>
      <c r="AN53" s="160"/>
      <c r="AO53" s="160"/>
      <c r="AP53" s="160"/>
      <c r="AQ53" s="161"/>
      <c r="AR53" s="208"/>
      <c r="AS53" s="209"/>
      <c r="AT53" s="209"/>
      <c r="AU53" s="209"/>
      <c r="AV53" s="209"/>
      <c r="AW53" s="209"/>
      <c r="AX53" s="209"/>
      <c r="AY53" s="209"/>
      <c r="AZ53" s="210"/>
      <c r="BA53" s="208"/>
      <c r="BB53" s="209"/>
      <c r="BC53" s="209"/>
      <c r="BD53" s="209"/>
      <c r="BE53" s="209"/>
      <c r="BF53" s="209"/>
      <c r="BG53" s="209"/>
      <c r="BH53" s="209"/>
      <c r="BI53" s="210"/>
      <c r="BJ53" s="203"/>
      <c r="BK53" s="204"/>
    </row>
    <row r="54" spans="1:63" ht="6" customHeight="1" x14ac:dyDescent="0.15">
      <c r="A54" s="162"/>
      <c r="B54" s="164"/>
      <c r="C54" s="177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9"/>
      <c r="O54" s="162"/>
      <c r="P54" s="164"/>
      <c r="Q54" s="227"/>
      <c r="R54" s="228"/>
      <c r="S54" s="162"/>
      <c r="T54" s="163"/>
      <c r="U54" s="163"/>
      <c r="V54" s="163"/>
      <c r="W54" s="163"/>
      <c r="X54" s="163"/>
      <c r="Y54" s="164"/>
      <c r="Z54" s="227"/>
      <c r="AA54" s="228"/>
      <c r="AB54" s="162"/>
      <c r="AC54" s="163"/>
      <c r="AD54" s="163"/>
      <c r="AE54" s="163"/>
      <c r="AF54" s="163"/>
      <c r="AG54" s="163"/>
      <c r="AH54" s="164"/>
      <c r="AI54" s="227"/>
      <c r="AJ54" s="228"/>
      <c r="AK54" s="162"/>
      <c r="AL54" s="163"/>
      <c r="AM54" s="163"/>
      <c r="AN54" s="163"/>
      <c r="AO54" s="163"/>
      <c r="AP54" s="163"/>
      <c r="AQ54" s="164"/>
      <c r="AR54" s="211"/>
      <c r="AS54" s="212"/>
      <c r="AT54" s="212"/>
      <c r="AU54" s="212"/>
      <c r="AV54" s="212"/>
      <c r="AW54" s="212"/>
      <c r="AX54" s="212"/>
      <c r="AY54" s="212"/>
      <c r="AZ54" s="213"/>
      <c r="BA54" s="211"/>
      <c r="BB54" s="212"/>
      <c r="BC54" s="212"/>
      <c r="BD54" s="212"/>
      <c r="BE54" s="212"/>
      <c r="BF54" s="212"/>
      <c r="BG54" s="212"/>
      <c r="BH54" s="212"/>
      <c r="BI54" s="213"/>
      <c r="BJ54" s="203"/>
      <c r="BK54" s="204"/>
    </row>
    <row r="55" spans="1:63" ht="6" customHeight="1" x14ac:dyDescent="0.15">
      <c r="A55" s="156" t="s">
        <v>195</v>
      </c>
      <c r="B55" s="158"/>
      <c r="C55" s="171" t="s">
        <v>407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3"/>
      <c r="O55" s="156">
        <v>2</v>
      </c>
      <c r="P55" s="158"/>
      <c r="Q55" s="223"/>
      <c r="R55" s="224"/>
      <c r="S55" s="216" t="s">
        <v>408</v>
      </c>
      <c r="T55" s="157"/>
      <c r="U55" s="157"/>
      <c r="V55" s="157"/>
      <c r="W55" s="157"/>
      <c r="X55" s="157"/>
      <c r="Y55" s="158"/>
      <c r="Z55" s="223"/>
      <c r="AA55" s="224"/>
      <c r="AB55" s="216" t="s">
        <v>409</v>
      </c>
      <c r="AC55" s="157"/>
      <c r="AD55" s="157"/>
      <c r="AE55" s="157"/>
      <c r="AF55" s="157"/>
      <c r="AG55" s="157"/>
      <c r="AH55" s="158"/>
      <c r="AI55" s="223"/>
      <c r="AJ55" s="224"/>
      <c r="AK55" s="156" t="s">
        <v>419</v>
      </c>
      <c r="AL55" s="157"/>
      <c r="AM55" s="157"/>
      <c r="AN55" s="157"/>
      <c r="AO55" s="157"/>
      <c r="AP55" s="157"/>
      <c r="AQ55" s="158"/>
      <c r="AR55" s="407" t="s">
        <v>472</v>
      </c>
      <c r="AS55" s="408"/>
      <c r="AT55" s="408"/>
      <c r="AU55" s="408"/>
      <c r="AV55" s="408"/>
      <c r="AW55" s="408"/>
      <c r="AX55" s="408"/>
      <c r="AY55" s="408"/>
      <c r="AZ55" s="408"/>
      <c r="BA55" s="408"/>
      <c r="BB55" s="408"/>
      <c r="BC55" s="408"/>
      <c r="BD55" s="408"/>
      <c r="BE55" s="408"/>
      <c r="BF55" s="408"/>
      <c r="BG55" s="408"/>
      <c r="BH55" s="408"/>
      <c r="BI55" s="409"/>
      <c r="BJ55" s="201" t="str">
        <f>IF(Q55="○",O55*1,IF(Z55="○",O55*3,IF(AI55="○",O55*5,"")))</f>
        <v/>
      </c>
      <c r="BK55" s="202"/>
    </row>
    <row r="56" spans="1:63" ht="6" customHeight="1" x14ac:dyDescent="0.15">
      <c r="A56" s="159"/>
      <c r="B56" s="161"/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6"/>
      <c r="O56" s="159"/>
      <c r="P56" s="161"/>
      <c r="Q56" s="225"/>
      <c r="R56" s="226"/>
      <c r="S56" s="159"/>
      <c r="T56" s="160"/>
      <c r="U56" s="160"/>
      <c r="V56" s="160"/>
      <c r="W56" s="160"/>
      <c r="X56" s="160"/>
      <c r="Y56" s="161"/>
      <c r="Z56" s="225"/>
      <c r="AA56" s="226"/>
      <c r="AB56" s="159"/>
      <c r="AC56" s="160"/>
      <c r="AD56" s="160"/>
      <c r="AE56" s="160"/>
      <c r="AF56" s="160"/>
      <c r="AG56" s="160"/>
      <c r="AH56" s="161"/>
      <c r="AI56" s="225"/>
      <c r="AJ56" s="226"/>
      <c r="AK56" s="159"/>
      <c r="AL56" s="160"/>
      <c r="AM56" s="160"/>
      <c r="AN56" s="160"/>
      <c r="AO56" s="160"/>
      <c r="AP56" s="160"/>
      <c r="AQ56" s="161"/>
      <c r="AR56" s="410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2"/>
      <c r="BJ56" s="203"/>
      <c r="BK56" s="204"/>
    </row>
    <row r="57" spans="1:63" ht="6" customHeight="1" x14ac:dyDescent="0.15">
      <c r="A57" s="159"/>
      <c r="B57" s="161"/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6"/>
      <c r="O57" s="159"/>
      <c r="P57" s="161"/>
      <c r="Q57" s="225"/>
      <c r="R57" s="226"/>
      <c r="S57" s="159"/>
      <c r="T57" s="160"/>
      <c r="U57" s="160"/>
      <c r="V57" s="160"/>
      <c r="W57" s="160"/>
      <c r="X57" s="160"/>
      <c r="Y57" s="161"/>
      <c r="Z57" s="225"/>
      <c r="AA57" s="226"/>
      <c r="AB57" s="159"/>
      <c r="AC57" s="160"/>
      <c r="AD57" s="160"/>
      <c r="AE57" s="160"/>
      <c r="AF57" s="160"/>
      <c r="AG57" s="160"/>
      <c r="AH57" s="161"/>
      <c r="AI57" s="225"/>
      <c r="AJ57" s="226"/>
      <c r="AK57" s="159"/>
      <c r="AL57" s="160"/>
      <c r="AM57" s="160"/>
      <c r="AN57" s="160"/>
      <c r="AO57" s="160"/>
      <c r="AP57" s="160"/>
      <c r="AQ57" s="161"/>
      <c r="AR57" s="410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2"/>
      <c r="BJ57" s="203"/>
      <c r="BK57" s="204"/>
    </row>
    <row r="58" spans="1:63" ht="6" customHeight="1" x14ac:dyDescent="0.15">
      <c r="A58" s="159"/>
      <c r="B58" s="161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6"/>
      <c r="O58" s="159"/>
      <c r="P58" s="161"/>
      <c r="Q58" s="225"/>
      <c r="R58" s="226"/>
      <c r="S58" s="159"/>
      <c r="T58" s="160"/>
      <c r="U58" s="160"/>
      <c r="V58" s="160"/>
      <c r="W58" s="160"/>
      <c r="X58" s="160"/>
      <c r="Y58" s="161"/>
      <c r="Z58" s="225"/>
      <c r="AA58" s="226"/>
      <c r="AB58" s="159"/>
      <c r="AC58" s="160"/>
      <c r="AD58" s="160"/>
      <c r="AE58" s="160"/>
      <c r="AF58" s="160"/>
      <c r="AG58" s="160"/>
      <c r="AH58" s="161"/>
      <c r="AI58" s="225"/>
      <c r="AJ58" s="226"/>
      <c r="AK58" s="159"/>
      <c r="AL58" s="160"/>
      <c r="AM58" s="160"/>
      <c r="AN58" s="160"/>
      <c r="AO58" s="160"/>
      <c r="AP58" s="160"/>
      <c r="AQ58" s="161"/>
      <c r="AR58" s="410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2"/>
      <c r="BJ58" s="214"/>
      <c r="BK58" s="215"/>
    </row>
    <row r="59" spans="1:63" ht="6" customHeight="1" x14ac:dyDescent="0.15">
      <c r="A59" s="159"/>
      <c r="B59" s="161"/>
      <c r="C59" s="174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59"/>
      <c r="P59" s="161"/>
      <c r="Q59" s="225"/>
      <c r="R59" s="226"/>
      <c r="S59" s="159"/>
      <c r="T59" s="160"/>
      <c r="U59" s="160"/>
      <c r="V59" s="160"/>
      <c r="W59" s="160"/>
      <c r="X59" s="160"/>
      <c r="Y59" s="161"/>
      <c r="Z59" s="225"/>
      <c r="AA59" s="226"/>
      <c r="AB59" s="159"/>
      <c r="AC59" s="160"/>
      <c r="AD59" s="160"/>
      <c r="AE59" s="160"/>
      <c r="AF59" s="160"/>
      <c r="AG59" s="160"/>
      <c r="AH59" s="161"/>
      <c r="AI59" s="225"/>
      <c r="AJ59" s="226"/>
      <c r="AK59" s="159"/>
      <c r="AL59" s="160"/>
      <c r="AM59" s="160"/>
      <c r="AN59" s="160"/>
      <c r="AO59" s="160"/>
      <c r="AP59" s="160"/>
      <c r="AQ59" s="161"/>
      <c r="AR59" s="187" t="s">
        <v>277</v>
      </c>
      <c r="AS59" s="189"/>
      <c r="AT59" s="189"/>
      <c r="AU59" s="189"/>
      <c r="AV59" s="189"/>
      <c r="AW59" s="189"/>
      <c r="AX59" s="191" t="s">
        <v>30</v>
      </c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2"/>
      <c r="BJ59" s="203" t="str">
        <f>IF(AND(AS59&gt;=52,AS59&lt;=103),10,IF(AND(AS59&gt;=104,AS59&lt;=155),20,IF(AND(AS59&gt;=156,AS59&lt;=207),30,IF(AND(AS59&gt;=208,AS59&lt;=259),40,""))))</f>
        <v/>
      </c>
      <c r="BK59" s="204"/>
    </row>
    <row r="60" spans="1:63" ht="6" customHeight="1" x14ac:dyDescent="0.15">
      <c r="A60" s="162"/>
      <c r="B60" s="164"/>
      <c r="C60" s="177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9"/>
      <c r="O60" s="162"/>
      <c r="P60" s="164"/>
      <c r="Q60" s="227"/>
      <c r="R60" s="228"/>
      <c r="S60" s="162"/>
      <c r="T60" s="163"/>
      <c r="U60" s="163"/>
      <c r="V60" s="163"/>
      <c r="W60" s="163"/>
      <c r="X60" s="163"/>
      <c r="Y60" s="164"/>
      <c r="Z60" s="227"/>
      <c r="AA60" s="228"/>
      <c r="AB60" s="162"/>
      <c r="AC60" s="163"/>
      <c r="AD60" s="163"/>
      <c r="AE60" s="163"/>
      <c r="AF60" s="163"/>
      <c r="AG60" s="163"/>
      <c r="AH60" s="164"/>
      <c r="AI60" s="227"/>
      <c r="AJ60" s="228"/>
      <c r="AK60" s="162"/>
      <c r="AL60" s="163"/>
      <c r="AM60" s="163"/>
      <c r="AN60" s="163"/>
      <c r="AO60" s="163"/>
      <c r="AP60" s="163"/>
      <c r="AQ60" s="164"/>
      <c r="AR60" s="188"/>
      <c r="AS60" s="190"/>
      <c r="AT60" s="190"/>
      <c r="AU60" s="190"/>
      <c r="AV60" s="190"/>
      <c r="AW60" s="190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4"/>
      <c r="BJ60" s="214"/>
      <c r="BK60" s="215"/>
    </row>
    <row r="61" spans="1:63" ht="6" customHeight="1" x14ac:dyDescent="0.15">
      <c r="A61" s="156" t="s">
        <v>196</v>
      </c>
      <c r="B61" s="158"/>
      <c r="C61" s="258" t="s">
        <v>10</v>
      </c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9"/>
      <c r="O61" s="156">
        <v>1</v>
      </c>
      <c r="P61" s="158"/>
      <c r="Q61" s="223"/>
      <c r="R61" s="224"/>
      <c r="S61" s="156" t="s">
        <v>410</v>
      </c>
      <c r="T61" s="157"/>
      <c r="U61" s="157"/>
      <c r="V61" s="157"/>
      <c r="W61" s="157"/>
      <c r="X61" s="157"/>
      <c r="Y61" s="158"/>
      <c r="Z61" s="223"/>
      <c r="AA61" s="224"/>
      <c r="AB61" s="238" t="s">
        <v>411</v>
      </c>
      <c r="AC61" s="239"/>
      <c r="AD61" s="239"/>
      <c r="AE61" s="239"/>
      <c r="AF61" s="239"/>
      <c r="AG61" s="239"/>
      <c r="AH61" s="240"/>
      <c r="AI61" s="223"/>
      <c r="AJ61" s="224"/>
      <c r="AK61" s="156" t="s">
        <v>412</v>
      </c>
      <c r="AL61" s="157"/>
      <c r="AM61" s="157"/>
      <c r="AN61" s="157"/>
      <c r="AO61" s="157"/>
      <c r="AP61" s="157"/>
      <c r="AQ61" s="158"/>
      <c r="AR61" s="205"/>
      <c r="AS61" s="206"/>
      <c r="AT61" s="206"/>
      <c r="AU61" s="206"/>
      <c r="AV61" s="206"/>
      <c r="AW61" s="206"/>
      <c r="AX61" s="206"/>
      <c r="AY61" s="206"/>
      <c r="AZ61" s="207"/>
      <c r="BA61" s="205"/>
      <c r="BB61" s="206"/>
      <c r="BC61" s="206"/>
      <c r="BD61" s="206"/>
      <c r="BE61" s="206"/>
      <c r="BF61" s="206"/>
      <c r="BG61" s="206"/>
      <c r="BH61" s="206"/>
      <c r="BI61" s="207"/>
      <c r="BJ61" s="201" t="str">
        <f>IF(Q61="○",O61*1,IF(Z61="○",O61*3,IF(AI61="○",O61*5,"")))</f>
        <v/>
      </c>
      <c r="BK61" s="202"/>
    </row>
    <row r="62" spans="1:63" ht="6" customHeight="1" x14ac:dyDescent="0.15">
      <c r="A62" s="159"/>
      <c r="B62" s="161"/>
      <c r="C62" s="253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2"/>
      <c r="O62" s="159"/>
      <c r="P62" s="161"/>
      <c r="Q62" s="225"/>
      <c r="R62" s="226"/>
      <c r="S62" s="159"/>
      <c r="T62" s="160"/>
      <c r="U62" s="160"/>
      <c r="V62" s="160"/>
      <c r="W62" s="160"/>
      <c r="X62" s="160"/>
      <c r="Y62" s="161"/>
      <c r="Z62" s="225"/>
      <c r="AA62" s="226"/>
      <c r="AB62" s="313"/>
      <c r="AC62" s="242"/>
      <c r="AD62" s="242"/>
      <c r="AE62" s="242"/>
      <c r="AF62" s="242"/>
      <c r="AG62" s="242"/>
      <c r="AH62" s="243"/>
      <c r="AI62" s="225"/>
      <c r="AJ62" s="226"/>
      <c r="AK62" s="159"/>
      <c r="AL62" s="160"/>
      <c r="AM62" s="160"/>
      <c r="AN62" s="160"/>
      <c r="AO62" s="160"/>
      <c r="AP62" s="160"/>
      <c r="AQ62" s="161"/>
      <c r="AR62" s="208"/>
      <c r="AS62" s="209"/>
      <c r="AT62" s="209"/>
      <c r="AU62" s="209"/>
      <c r="AV62" s="209"/>
      <c r="AW62" s="209"/>
      <c r="AX62" s="209"/>
      <c r="AY62" s="209"/>
      <c r="AZ62" s="210"/>
      <c r="BA62" s="208"/>
      <c r="BB62" s="209"/>
      <c r="BC62" s="209"/>
      <c r="BD62" s="209"/>
      <c r="BE62" s="209"/>
      <c r="BF62" s="209"/>
      <c r="BG62" s="209"/>
      <c r="BH62" s="209"/>
      <c r="BI62" s="210"/>
      <c r="BJ62" s="203"/>
      <c r="BK62" s="204"/>
    </row>
    <row r="63" spans="1:63" ht="6" customHeight="1" x14ac:dyDescent="0.15">
      <c r="A63" s="159"/>
      <c r="B63" s="161"/>
      <c r="C63" s="253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2"/>
      <c r="O63" s="159"/>
      <c r="P63" s="161"/>
      <c r="Q63" s="225"/>
      <c r="R63" s="226"/>
      <c r="S63" s="159"/>
      <c r="T63" s="160"/>
      <c r="U63" s="160"/>
      <c r="V63" s="160"/>
      <c r="W63" s="160"/>
      <c r="X63" s="160"/>
      <c r="Y63" s="161"/>
      <c r="Z63" s="225"/>
      <c r="AA63" s="226"/>
      <c r="AB63" s="313"/>
      <c r="AC63" s="242"/>
      <c r="AD63" s="242"/>
      <c r="AE63" s="242"/>
      <c r="AF63" s="242"/>
      <c r="AG63" s="242"/>
      <c r="AH63" s="243"/>
      <c r="AI63" s="225"/>
      <c r="AJ63" s="226"/>
      <c r="AK63" s="159"/>
      <c r="AL63" s="160"/>
      <c r="AM63" s="160"/>
      <c r="AN63" s="160"/>
      <c r="AO63" s="160"/>
      <c r="AP63" s="160"/>
      <c r="AQ63" s="161"/>
      <c r="AR63" s="208"/>
      <c r="AS63" s="209"/>
      <c r="AT63" s="209"/>
      <c r="AU63" s="209"/>
      <c r="AV63" s="209"/>
      <c r="AW63" s="209"/>
      <c r="AX63" s="209"/>
      <c r="AY63" s="209"/>
      <c r="AZ63" s="210"/>
      <c r="BA63" s="208"/>
      <c r="BB63" s="209"/>
      <c r="BC63" s="209"/>
      <c r="BD63" s="209"/>
      <c r="BE63" s="209"/>
      <c r="BF63" s="209"/>
      <c r="BG63" s="209"/>
      <c r="BH63" s="209"/>
      <c r="BI63" s="210"/>
      <c r="BJ63" s="203"/>
      <c r="BK63" s="204"/>
    </row>
    <row r="64" spans="1:63" ht="6" customHeight="1" x14ac:dyDescent="0.15">
      <c r="A64" s="159"/>
      <c r="B64" s="161"/>
      <c r="C64" s="253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2"/>
      <c r="O64" s="159"/>
      <c r="P64" s="161"/>
      <c r="Q64" s="225"/>
      <c r="R64" s="226"/>
      <c r="S64" s="159"/>
      <c r="T64" s="160"/>
      <c r="U64" s="160"/>
      <c r="V64" s="160"/>
      <c r="W64" s="160"/>
      <c r="X64" s="160"/>
      <c r="Y64" s="161"/>
      <c r="Z64" s="225"/>
      <c r="AA64" s="226"/>
      <c r="AB64" s="313"/>
      <c r="AC64" s="242"/>
      <c r="AD64" s="242"/>
      <c r="AE64" s="242"/>
      <c r="AF64" s="242"/>
      <c r="AG64" s="242"/>
      <c r="AH64" s="243"/>
      <c r="AI64" s="225"/>
      <c r="AJ64" s="226"/>
      <c r="AK64" s="159"/>
      <c r="AL64" s="160"/>
      <c r="AM64" s="160"/>
      <c r="AN64" s="160"/>
      <c r="AO64" s="160"/>
      <c r="AP64" s="160"/>
      <c r="AQ64" s="161"/>
      <c r="AR64" s="208"/>
      <c r="AS64" s="209"/>
      <c r="AT64" s="209"/>
      <c r="AU64" s="209"/>
      <c r="AV64" s="209"/>
      <c r="AW64" s="209"/>
      <c r="AX64" s="209"/>
      <c r="AY64" s="209"/>
      <c r="AZ64" s="210"/>
      <c r="BA64" s="208"/>
      <c r="BB64" s="209"/>
      <c r="BC64" s="209"/>
      <c r="BD64" s="209"/>
      <c r="BE64" s="209"/>
      <c r="BF64" s="209"/>
      <c r="BG64" s="209"/>
      <c r="BH64" s="209"/>
      <c r="BI64" s="210"/>
      <c r="BJ64" s="203"/>
      <c r="BK64" s="204"/>
    </row>
    <row r="65" spans="1:63" ht="6" customHeight="1" x14ac:dyDescent="0.15">
      <c r="A65" s="159"/>
      <c r="B65" s="161"/>
      <c r="C65" s="253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2"/>
      <c r="O65" s="159"/>
      <c r="P65" s="161"/>
      <c r="Q65" s="225"/>
      <c r="R65" s="226"/>
      <c r="S65" s="159"/>
      <c r="T65" s="160"/>
      <c r="U65" s="160"/>
      <c r="V65" s="160"/>
      <c r="W65" s="160"/>
      <c r="X65" s="160"/>
      <c r="Y65" s="161"/>
      <c r="Z65" s="225"/>
      <c r="AA65" s="226"/>
      <c r="AB65" s="241"/>
      <c r="AC65" s="242"/>
      <c r="AD65" s="242"/>
      <c r="AE65" s="242"/>
      <c r="AF65" s="242"/>
      <c r="AG65" s="242"/>
      <c r="AH65" s="243"/>
      <c r="AI65" s="225"/>
      <c r="AJ65" s="226"/>
      <c r="AK65" s="159"/>
      <c r="AL65" s="160"/>
      <c r="AM65" s="160"/>
      <c r="AN65" s="160"/>
      <c r="AO65" s="160"/>
      <c r="AP65" s="160"/>
      <c r="AQ65" s="161"/>
      <c r="AR65" s="208"/>
      <c r="AS65" s="209"/>
      <c r="AT65" s="209"/>
      <c r="AU65" s="209"/>
      <c r="AV65" s="209"/>
      <c r="AW65" s="209"/>
      <c r="AX65" s="209"/>
      <c r="AY65" s="209"/>
      <c r="AZ65" s="210"/>
      <c r="BA65" s="208"/>
      <c r="BB65" s="209"/>
      <c r="BC65" s="209"/>
      <c r="BD65" s="209"/>
      <c r="BE65" s="209"/>
      <c r="BF65" s="209"/>
      <c r="BG65" s="209"/>
      <c r="BH65" s="209"/>
      <c r="BI65" s="210"/>
      <c r="BJ65" s="203"/>
      <c r="BK65" s="204"/>
    </row>
    <row r="66" spans="1:63" ht="6" customHeight="1" x14ac:dyDescent="0.15">
      <c r="A66" s="162"/>
      <c r="B66" s="164"/>
      <c r="C66" s="254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6"/>
      <c r="O66" s="162"/>
      <c r="P66" s="164"/>
      <c r="Q66" s="227"/>
      <c r="R66" s="228"/>
      <c r="S66" s="162"/>
      <c r="T66" s="163"/>
      <c r="U66" s="163"/>
      <c r="V66" s="163"/>
      <c r="W66" s="163"/>
      <c r="X66" s="163"/>
      <c r="Y66" s="164"/>
      <c r="Z66" s="227"/>
      <c r="AA66" s="228"/>
      <c r="AB66" s="244"/>
      <c r="AC66" s="245"/>
      <c r="AD66" s="245"/>
      <c r="AE66" s="245"/>
      <c r="AF66" s="245"/>
      <c r="AG66" s="245"/>
      <c r="AH66" s="246"/>
      <c r="AI66" s="227"/>
      <c r="AJ66" s="228"/>
      <c r="AK66" s="162"/>
      <c r="AL66" s="163"/>
      <c r="AM66" s="163"/>
      <c r="AN66" s="163"/>
      <c r="AO66" s="163"/>
      <c r="AP66" s="163"/>
      <c r="AQ66" s="164"/>
      <c r="AR66" s="211"/>
      <c r="AS66" s="212"/>
      <c r="AT66" s="212"/>
      <c r="AU66" s="212"/>
      <c r="AV66" s="212"/>
      <c r="AW66" s="212"/>
      <c r="AX66" s="212"/>
      <c r="AY66" s="212"/>
      <c r="AZ66" s="213"/>
      <c r="BA66" s="211"/>
      <c r="BB66" s="212"/>
      <c r="BC66" s="212"/>
      <c r="BD66" s="212"/>
      <c r="BE66" s="212"/>
      <c r="BF66" s="212"/>
      <c r="BG66" s="212"/>
      <c r="BH66" s="212"/>
      <c r="BI66" s="213"/>
      <c r="BJ66" s="203"/>
      <c r="BK66" s="204"/>
    </row>
    <row r="67" spans="1:63" ht="6" customHeight="1" x14ac:dyDescent="0.15">
      <c r="A67" s="156" t="s">
        <v>197</v>
      </c>
      <c r="B67" s="158"/>
      <c r="C67" s="247" t="s">
        <v>423</v>
      </c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9"/>
      <c r="O67" s="156">
        <v>1</v>
      </c>
      <c r="P67" s="158"/>
      <c r="Q67" s="223"/>
      <c r="R67" s="224"/>
      <c r="S67" s="156" t="s">
        <v>413</v>
      </c>
      <c r="T67" s="157"/>
      <c r="U67" s="157"/>
      <c r="V67" s="157"/>
      <c r="W67" s="157"/>
      <c r="X67" s="157"/>
      <c r="Y67" s="158"/>
      <c r="Z67" s="223"/>
      <c r="AA67" s="224"/>
      <c r="AB67" s="156" t="s">
        <v>414</v>
      </c>
      <c r="AC67" s="157"/>
      <c r="AD67" s="157"/>
      <c r="AE67" s="157"/>
      <c r="AF67" s="157"/>
      <c r="AG67" s="157"/>
      <c r="AH67" s="158"/>
      <c r="AI67" s="223"/>
      <c r="AJ67" s="224"/>
      <c r="AK67" s="216" t="s">
        <v>415</v>
      </c>
      <c r="AL67" s="157"/>
      <c r="AM67" s="157"/>
      <c r="AN67" s="157"/>
      <c r="AO67" s="157"/>
      <c r="AP67" s="157"/>
      <c r="AQ67" s="158"/>
      <c r="AR67" s="331"/>
      <c r="AS67" s="332"/>
      <c r="AT67" s="332"/>
      <c r="AU67" s="332"/>
      <c r="AV67" s="332"/>
      <c r="AW67" s="332"/>
      <c r="AX67" s="332"/>
      <c r="AY67" s="332"/>
      <c r="AZ67" s="333"/>
      <c r="BA67" s="331"/>
      <c r="BB67" s="332"/>
      <c r="BC67" s="332"/>
      <c r="BD67" s="332"/>
      <c r="BE67" s="332"/>
      <c r="BF67" s="332"/>
      <c r="BG67" s="332"/>
      <c r="BH67" s="332"/>
      <c r="BI67" s="333"/>
      <c r="BJ67" s="201" t="str">
        <f>IF(Q67="○",O67*1,IF(Z67="○",O67*3,IF(AI67="○",O67*5,"")))</f>
        <v/>
      </c>
      <c r="BK67" s="202"/>
    </row>
    <row r="68" spans="1:63" ht="6" customHeight="1" x14ac:dyDescent="0.15">
      <c r="A68" s="159"/>
      <c r="B68" s="161"/>
      <c r="C68" s="253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2"/>
      <c r="O68" s="159"/>
      <c r="P68" s="161"/>
      <c r="Q68" s="225"/>
      <c r="R68" s="226"/>
      <c r="S68" s="159"/>
      <c r="T68" s="160"/>
      <c r="U68" s="160"/>
      <c r="V68" s="160"/>
      <c r="W68" s="160"/>
      <c r="X68" s="160"/>
      <c r="Y68" s="161"/>
      <c r="Z68" s="225"/>
      <c r="AA68" s="226"/>
      <c r="AB68" s="159"/>
      <c r="AC68" s="160"/>
      <c r="AD68" s="160"/>
      <c r="AE68" s="160"/>
      <c r="AF68" s="160"/>
      <c r="AG68" s="160"/>
      <c r="AH68" s="161"/>
      <c r="AI68" s="225"/>
      <c r="AJ68" s="226"/>
      <c r="AK68" s="289"/>
      <c r="AL68" s="160"/>
      <c r="AM68" s="160"/>
      <c r="AN68" s="160"/>
      <c r="AO68" s="160"/>
      <c r="AP68" s="160"/>
      <c r="AQ68" s="161"/>
      <c r="AR68" s="334"/>
      <c r="AS68" s="335"/>
      <c r="AT68" s="335"/>
      <c r="AU68" s="335"/>
      <c r="AV68" s="335"/>
      <c r="AW68" s="335"/>
      <c r="AX68" s="335"/>
      <c r="AY68" s="335"/>
      <c r="AZ68" s="336"/>
      <c r="BA68" s="334"/>
      <c r="BB68" s="335"/>
      <c r="BC68" s="335"/>
      <c r="BD68" s="335"/>
      <c r="BE68" s="335"/>
      <c r="BF68" s="335"/>
      <c r="BG68" s="335"/>
      <c r="BH68" s="335"/>
      <c r="BI68" s="336"/>
      <c r="BJ68" s="203"/>
      <c r="BK68" s="204"/>
    </row>
    <row r="69" spans="1:63" ht="6" customHeight="1" x14ac:dyDescent="0.15">
      <c r="A69" s="159"/>
      <c r="B69" s="161"/>
      <c r="C69" s="253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2"/>
      <c r="O69" s="159"/>
      <c r="P69" s="161"/>
      <c r="Q69" s="225"/>
      <c r="R69" s="226"/>
      <c r="S69" s="159"/>
      <c r="T69" s="160"/>
      <c r="U69" s="160"/>
      <c r="V69" s="160"/>
      <c r="W69" s="160"/>
      <c r="X69" s="160"/>
      <c r="Y69" s="161"/>
      <c r="Z69" s="225"/>
      <c r="AA69" s="226"/>
      <c r="AB69" s="159"/>
      <c r="AC69" s="160"/>
      <c r="AD69" s="160"/>
      <c r="AE69" s="160"/>
      <c r="AF69" s="160"/>
      <c r="AG69" s="160"/>
      <c r="AH69" s="161"/>
      <c r="AI69" s="225"/>
      <c r="AJ69" s="226"/>
      <c r="AK69" s="289"/>
      <c r="AL69" s="160"/>
      <c r="AM69" s="160"/>
      <c r="AN69" s="160"/>
      <c r="AO69" s="160"/>
      <c r="AP69" s="160"/>
      <c r="AQ69" s="161"/>
      <c r="AR69" s="334"/>
      <c r="AS69" s="335"/>
      <c r="AT69" s="335"/>
      <c r="AU69" s="335"/>
      <c r="AV69" s="335"/>
      <c r="AW69" s="335"/>
      <c r="AX69" s="335"/>
      <c r="AY69" s="335"/>
      <c r="AZ69" s="336"/>
      <c r="BA69" s="334"/>
      <c r="BB69" s="335"/>
      <c r="BC69" s="335"/>
      <c r="BD69" s="335"/>
      <c r="BE69" s="335"/>
      <c r="BF69" s="335"/>
      <c r="BG69" s="335"/>
      <c r="BH69" s="335"/>
      <c r="BI69" s="336"/>
      <c r="BJ69" s="203"/>
      <c r="BK69" s="204"/>
    </row>
    <row r="70" spans="1:63" ht="6" customHeight="1" x14ac:dyDescent="0.15">
      <c r="A70" s="159"/>
      <c r="B70" s="161"/>
      <c r="C70" s="253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2"/>
      <c r="O70" s="159"/>
      <c r="P70" s="161"/>
      <c r="Q70" s="227"/>
      <c r="R70" s="228"/>
      <c r="S70" s="159"/>
      <c r="T70" s="160"/>
      <c r="U70" s="160"/>
      <c r="V70" s="160"/>
      <c r="W70" s="160"/>
      <c r="X70" s="160"/>
      <c r="Y70" s="161"/>
      <c r="Z70" s="227"/>
      <c r="AA70" s="228"/>
      <c r="AB70" s="159"/>
      <c r="AC70" s="160"/>
      <c r="AD70" s="160"/>
      <c r="AE70" s="160"/>
      <c r="AF70" s="160"/>
      <c r="AG70" s="160"/>
      <c r="AH70" s="161"/>
      <c r="AI70" s="227"/>
      <c r="AJ70" s="228"/>
      <c r="AK70" s="159"/>
      <c r="AL70" s="160"/>
      <c r="AM70" s="160"/>
      <c r="AN70" s="160"/>
      <c r="AO70" s="160"/>
      <c r="AP70" s="160"/>
      <c r="AQ70" s="161"/>
      <c r="AR70" s="334"/>
      <c r="AS70" s="335"/>
      <c r="AT70" s="335"/>
      <c r="AU70" s="335"/>
      <c r="AV70" s="335"/>
      <c r="AW70" s="335"/>
      <c r="AX70" s="335"/>
      <c r="AY70" s="335"/>
      <c r="AZ70" s="336"/>
      <c r="BA70" s="334"/>
      <c r="BB70" s="335"/>
      <c r="BC70" s="335"/>
      <c r="BD70" s="335"/>
      <c r="BE70" s="335"/>
      <c r="BF70" s="335"/>
      <c r="BG70" s="335"/>
      <c r="BH70" s="335"/>
      <c r="BI70" s="336"/>
      <c r="BJ70" s="203"/>
      <c r="BK70" s="204"/>
    </row>
    <row r="71" spans="1:63" ht="6" customHeight="1" x14ac:dyDescent="0.15">
      <c r="A71" s="156" t="s">
        <v>198</v>
      </c>
      <c r="B71" s="158"/>
      <c r="C71" s="171" t="s">
        <v>416</v>
      </c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3"/>
      <c r="O71" s="156">
        <v>3</v>
      </c>
      <c r="P71" s="158"/>
      <c r="Q71" s="223"/>
      <c r="R71" s="224"/>
      <c r="S71" s="156" t="s">
        <v>21</v>
      </c>
      <c r="T71" s="157"/>
      <c r="U71" s="157"/>
      <c r="V71" s="157"/>
      <c r="W71" s="157"/>
      <c r="X71" s="157"/>
      <c r="Y71" s="158"/>
      <c r="Z71" s="223"/>
      <c r="AA71" s="224"/>
      <c r="AB71" s="216" t="s">
        <v>22</v>
      </c>
      <c r="AC71" s="157"/>
      <c r="AD71" s="157"/>
      <c r="AE71" s="157"/>
      <c r="AF71" s="157"/>
      <c r="AG71" s="157"/>
      <c r="AH71" s="158"/>
      <c r="AI71" s="223"/>
      <c r="AJ71" s="224"/>
      <c r="AK71" s="156" t="s">
        <v>80</v>
      </c>
      <c r="AL71" s="157"/>
      <c r="AM71" s="157"/>
      <c r="AN71" s="157"/>
      <c r="AO71" s="157"/>
      <c r="AP71" s="157"/>
      <c r="AQ71" s="158"/>
      <c r="AR71" s="223" t="s">
        <v>476</v>
      </c>
      <c r="AS71" s="224"/>
      <c r="AT71" s="156" t="s">
        <v>417</v>
      </c>
      <c r="AU71" s="157"/>
      <c r="AV71" s="157"/>
      <c r="AW71" s="157"/>
      <c r="AX71" s="157"/>
      <c r="AY71" s="157"/>
      <c r="AZ71" s="158"/>
      <c r="BA71" s="223" t="s">
        <v>476</v>
      </c>
      <c r="BB71" s="224"/>
      <c r="BC71" s="156" t="s">
        <v>418</v>
      </c>
      <c r="BD71" s="157"/>
      <c r="BE71" s="157"/>
      <c r="BF71" s="157"/>
      <c r="BG71" s="157"/>
      <c r="BH71" s="157"/>
      <c r="BI71" s="158"/>
      <c r="BJ71" s="201" t="str">
        <f>IF(Q71="○",O71*1,IF(Z71="○",O71*3,IF(AI71="○",O71*5,IF(AR71="○",O71*10,IF(BA71="○",O71*15,"")))))</f>
        <v/>
      </c>
      <c r="BK71" s="202"/>
    </row>
    <row r="72" spans="1:63" ht="6" customHeight="1" x14ac:dyDescent="0.15">
      <c r="A72" s="159"/>
      <c r="B72" s="161"/>
      <c r="C72" s="174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6"/>
      <c r="O72" s="159"/>
      <c r="P72" s="161"/>
      <c r="Q72" s="225"/>
      <c r="R72" s="226"/>
      <c r="S72" s="159"/>
      <c r="T72" s="160"/>
      <c r="U72" s="160"/>
      <c r="V72" s="160"/>
      <c r="W72" s="160"/>
      <c r="X72" s="160"/>
      <c r="Y72" s="161"/>
      <c r="Z72" s="225"/>
      <c r="AA72" s="226"/>
      <c r="AB72" s="159"/>
      <c r="AC72" s="160"/>
      <c r="AD72" s="160"/>
      <c r="AE72" s="160"/>
      <c r="AF72" s="160"/>
      <c r="AG72" s="160"/>
      <c r="AH72" s="161"/>
      <c r="AI72" s="225"/>
      <c r="AJ72" s="226"/>
      <c r="AK72" s="159"/>
      <c r="AL72" s="160"/>
      <c r="AM72" s="160"/>
      <c r="AN72" s="160"/>
      <c r="AO72" s="160"/>
      <c r="AP72" s="160"/>
      <c r="AQ72" s="161"/>
      <c r="AR72" s="225"/>
      <c r="AS72" s="226"/>
      <c r="AT72" s="159"/>
      <c r="AU72" s="160"/>
      <c r="AV72" s="160"/>
      <c r="AW72" s="160"/>
      <c r="AX72" s="160"/>
      <c r="AY72" s="160"/>
      <c r="AZ72" s="161"/>
      <c r="BA72" s="225"/>
      <c r="BB72" s="226"/>
      <c r="BC72" s="159"/>
      <c r="BD72" s="160"/>
      <c r="BE72" s="160"/>
      <c r="BF72" s="160"/>
      <c r="BG72" s="160"/>
      <c r="BH72" s="160"/>
      <c r="BI72" s="161"/>
      <c r="BJ72" s="203"/>
      <c r="BK72" s="204"/>
    </row>
    <row r="73" spans="1:63" ht="6" customHeight="1" x14ac:dyDescent="0.15">
      <c r="A73" s="159"/>
      <c r="B73" s="161"/>
      <c r="C73" s="174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6"/>
      <c r="O73" s="159"/>
      <c r="P73" s="161"/>
      <c r="Q73" s="227"/>
      <c r="R73" s="228"/>
      <c r="S73" s="159"/>
      <c r="T73" s="160"/>
      <c r="U73" s="160"/>
      <c r="V73" s="160"/>
      <c r="W73" s="160"/>
      <c r="X73" s="160"/>
      <c r="Y73" s="161"/>
      <c r="Z73" s="227"/>
      <c r="AA73" s="228"/>
      <c r="AB73" s="159"/>
      <c r="AC73" s="160"/>
      <c r="AD73" s="160"/>
      <c r="AE73" s="160"/>
      <c r="AF73" s="160"/>
      <c r="AG73" s="160"/>
      <c r="AH73" s="161"/>
      <c r="AI73" s="227"/>
      <c r="AJ73" s="228"/>
      <c r="AK73" s="159"/>
      <c r="AL73" s="160"/>
      <c r="AM73" s="160"/>
      <c r="AN73" s="160"/>
      <c r="AO73" s="160"/>
      <c r="AP73" s="160"/>
      <c r="AQ73" s="161"/>
      <c r="AR73" s="227"/>
      <c r="AS73" s="228"/>
      <c r="AT73" s="159"/>
      <c r="AU73" s="160"/>
      <c r="AV73" s="160"/>
      <c r="AW73" s="160"/>
      <c r="AX73" s="160"/>
      <c r="AY73" s="160"/>
      <c r="AZ73" s="161"/>
      <c r="BA73" s="227"/>
      <c r="BB73" s="228"/>
      <c r="BC73" s="159"/>
      <c r="BD73" s="160"/>
      <c r="BE73" s="160"/>
      <c r="BF73" s="160"/>
      <c r="BG73" s="160"/>
      <c r="BH73" s="160"/>
      <c r="BI73" s="161"/>
      <c r="BJ73" s="203"/>
      <c r="BK73" s="204"/>
    </row>
    <row r="74" spans="1:63" ht="6" customHeight="1" x14ac:dyDescent="0.15">
      <c r="A74" s="156" t="s">
        <v>202</v>
      </c>
      <c r="B74" s="158"/>
      <c r="C74" s="257" t="s">
        <v>420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3"/>
      <c r="O74" s="156">
        <v>1</v>
      </c>
      <c r="P74" s="158"/>
      <c r="Q74" s="223"/>
      <c r="R74" s="224"/>
      <c r="S74" s="156" t="s">
        <v>21</v>
      </c>
      <c r="T74" s="157"/>
      <c r="U74" s="157"/>
      <c r="V74" s="157"/>
      <c r="W74" s="157"/>
      <c r="X74" s="157"/>
      <c r="Y74" s="158"/>
      <c r="Z74" s="223"/>
      <c r="AA74" s="224"/>
      <c r="AB74" s="156" t="s">
        <v>22</v>
      </c>
      <c r="AC74" s="157"/>
      <c r="AD74" s="157"/>
      <c r="AE74" s="157"/>
      <c r="AF74" s="157"/>
      <c r="AG74" s="157"/>
      <c r="AH74" s="158"/>
      <c r="AI74" s="223"/>
      <c r="AJ74" s="224"/>
      <c r="AK74" s="156" t="s">
        <v>421</v>
      </c>
      <c r="AL74" s="157"/>
      <c r="AM74" s="157"/>
      <c r="AN74" s="157"/>
      <c r="AO74" s="157"/>
      <c r="AP74" s="157"/>
      <c r="AQ74" s="158"/>
      <c r="AR74" s="205"/>
      <c r="AS74" s="206"/>
      <c r="AT74" s="206"/>
      <c r="AU74" s="206"/>
      <c r="AV74" s="206"/>
      <c r="AW74" s="206"/>
      <c r="AX74" s="206"/>
      <c r="AY74" s="206"/>
      <c r="AZ74" s="207"/>
      <c r="BA74" s="205"/>
      <c r="BB74" s="206"/>
      <c r="BC74" s="206"/>
      <c r="BD74" s="206"/>
      <c r="BE74" s="206"/>
      <c r="BF74" s="206"/>
      <c r="BG74" s="206"/>
      <c r="BH74" s="206"/>
      <c r="BI74" s="207"/>
      <c r="BJ74" s="201" t="str">
        <f>IF(Q74="○",O74*1,IF(Z74="○",O74*3,IF(AI74="○",O74*5,"")))</f>
        <v/>
      </c>
      <c r="BK74" s="202"/>
    </row>
    <row r="75" spans="1:63" ht="6" customHeight="1" x14ac:dyDescent="0.15">
      <c r="A75" s="159"/>
      <c r="B75" s="161"/>
      <c r="C75" s="174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6"/>
      <c r="O75" s="159"/>
      <c r="P75" s="161"/>
      <c r="Q75" s="225"/>
      <c r="R75" s="226"/>
      <c r="S75" s="159"/>
      <c r="T75" s="160"/>
      <c r="U75" s="160"/>
      <c r="V75" s="160"/>
      <c r="W75" s="160"/>
      <c r="X75" s="160"/>
      <c r="Y75" s="161"/>
      <c r="Z75" s="225"/>
      <c r="AA75" s="226"/>
      <c r="AB75" s="159"/>
      <c r="AC75" s="160"/>
      <c r="AD75" s="160"/>
      <c r="AE75" s="160"/>
      <c r="AF75" s="160"/>
      <c r="AG75" s="160"/>
      <c r="AH75" s="161"/>
      <c r="AI75" s="225"/>
      <c r="AJ75" s="226"/>
      <c r="AK75" s="159"/>
      <c r="AL75" s="160"/>
      <c r="AM75" s="160"/>
      <c r="AN75" s="160"/>
      <c r="AO75" s="160"/>
      <c r="AP75" s="160"/>
      <c r="AQ75" s="161"/>
      <c r="AR75" s="208"/>
      <c r="AS75" s="209"/>
      <c r="AT75" s="209"/>
      <c r="AU75" s="209"/>
      <c r="AV75" s="209"/>
      <c r="AW75" s="209"/>
      <c r="AX75" s="209"/>
      <c r="AY75" s="209"/>
      <c r="AZ75" s="210"/>
      <c r="BA75" s="208"/>
      <c r="BB75" s="209"/>
      <c r="BC75" s="209"/>
      <c r="BD75" s="209"/>
      <c r="BE75" s="209"/>
      <c r="BF75" s="209"/>
      <c r="BG75" s="209"/>
      <c r="BH75" s="209"/>
      <c r="BI75" s="210"/>
      <c r="BJ75" s="203"/>
      <c r="BK75" s="204"/>
    </row>
    <row r="76" spans="1:63" ht="6" customHeight="1" x14ac:dyDescent="0.15">
      <c r="A76" s="159"/>
      <c r="B76" s="161"/>
      <c r="C76" s="174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6"/>
      <c r="O76" s="159"/>
      <c r="P76" s="161"/>
      <c r="Q76" s="227"/>
      <c r="R76" s="228"/>
      <c r="S76" s="159"/>
      <c r="T76" s="160"/>
      <c r="U76" s="160"/>
      <c r="V76" s="160"/>
      <c r="W76" s="160"/>
      <c r="X76" s="160"/>
      <c r="Y76" s="161"/>
      <c r="Z76" s="227"/>
      <c r="AA76" s="228"/>
      <c r="AB76" s="159"/>
      <c r="AC76" s="160"/>
      <c r="AD76" s="160"/>
      <c r="AE76" s="160"/>
      <c r="AF76" s="160"/>
      <c r="AG76" s="160"/>
      <c r="AH76" s="161"/>
      <c r="AI76" s="227"/>
      <c r="AJ76" s="228"/>
      <c r="AK76" s="159"/>
      <c r="AL76" s="160"/>
      <c r="AM76" s="160"/>
      <c r="AN76" s="160"/>
      <c r="AO76" s="160"/>
      <c r="AP76" s="160"/>
      <c r="AQ76" s="161"/>
      <c r="AR76" s="208"/>
      <c r="AS76" s="209"/>
      <c r="AT76" s="209"/>
      <c r="AU76" s="209"/>
      <c r="AV76" s="209"/>
      <c r="AW76" s="209"/>
      <c r="AX76" s="209"/>
      <c r="AY76" s="209"/>
      <c r="AZ76" s="210"/>
      <c r="BA76" s="208"/>
      <c r="BB76" s="209"/>
      <c r="BC76" s="209"/>
      <c r="BD76" s="209"/>
      <c r="BE76" s="209"/>
      <c r="BF76" s="209"/>
      <c r="BG76" s="209"/>
      <c r="BH76" s="209"/>
      <c r="BI76" s="210"/>
      <c r="BJ76" s="203"/>
      <c r="BK76" s="204"/>
    </row>
    <row r="77" spans="1:63" ht="6" customHeight="1" x14ac:dyDescent="0.15">
      <c r="A77" s="156" t="s">
        <v>199</v>
      </c>
      <c r="B77" s="158"/>
      <c r="C77" s="247" t="s">
        <v>436</v>
      </c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6"/>
      <c r="O77" s="156">
        <v>1</v>
      </c>
      <c r="P77" s="158"/>
      <c r="Q77" s="223"/>
      <c r="R77" s="224"/>
      <c r="S77" s="156" t="s">
        <v>428</v>
      </c>
      <c r="T77" s="157"/>
      <c r="U77" s="157"/>
      <c r="V77" s="157"/>
      <c r="W77" s="157"/>
      <c r="X77" s="157"/>
      <c r="Y77" s="158"/>
      <c r="Z77" s="223"/>
      <c r="AA77" s="224"/>
      <c r="AB77" s="156" t="s">
        <v>431</v>
      </c>
      <c r="AC77" s="157"/>
      <c r="AD77" s="157"/>
      <c r="AE77" s="157"/>
      <c r="AF77" s="157"/>
      <c r="AG77" s="157"/>
      <c r="AH77" s="158"/>
      <c r="AI77" s="223"/>
      <c r="AJ77" s="224"/>
      <c r="AK77" s="156" t="s">
        <v>433</v>
      </c>
      <c r="AL77" s="157"/>
      <c r="AM77" s="157"/>
      <c r="AN77" s="157"/>
      <c r="AO77" s="157"/>
      <c r="AP77" s="157"/>
      <c r="AQ77" s="158"/>
      <c r="AR77" s="293"/>
      <c r="AS77" s="294"/>
      <c r="AT77" s="294"/>
      <c r="AU77" s="294"/>
      <c r="AV77" s="294"/>
      <c r="AW77" s="294"/>
      <c r="AX77" s="294"/>
      <c r="AY77" s="294"/>
      <c r="AZ77" s="295"/>
      <c r="BA77" s="293"/>
      <c r="BB77" s="294"/>
      <c r="BC77" s="294"/>
      <c r="BD77" s="294"/>
      <c r="BE77" s="294"/>
      <c r="BF77" s="294"/>
      <c r="BG77" s="294"/>
      <c r="BH77" s="294"/>
      <c r="BI77" s="295"/>
      <c r="BJ77" s="201" t="str">
        <f>IF(Q77="○",O77*1,IF(Z77="○",O77*3,IF(AI77="○",O77*5,"")))</f>
        <v/>
      </c>
      <c r="BK77" s="202"/>
    </row>
    <row r="78" spans="1:63" ht="6" customHeight="1" x14ac:dyDescent="0.15">
      <c r="A78" s="159"/>
      <c r="B78" s="161"/>
      <c r="C78" s="250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8"/>
      <c r="O78" s="159"/>
      <c r="P78" s="161"/>
      <c r="Q78" s="225"/>
      <c r="R78" s="226"/>
      <c r="S78" s="159"/>
      <c r="T78" s="160"/>
      <c r="U78" s="160"/>
      <c r="V78" s="160"/>
      <c r="W78" s="160"/>
      <c r="X78" s="160"/>
      <c r="Y78" s="161"/>
      <c r="Z78" s="225"/>
      <c r="AA78" s="226"/>
      <c r="AB78" s="159"/>
      <c r="AC78" s="160"/>
      <c r="AD78" s="160"/>
      <c r="AE78" s="160"/>
      <c r="AF78" s="160"/>
      <c r="AG78" s="160"/>
      <c r="AH78" s="161"/>
      <c r="AI78" s="225"/>
      <c r="AJ78" s="226"/>
      <c r="AK78" s="159"/>
      <c r="AL78" s="160"/>
      <c r="AM78" s="160"/>
      <c r="AN78" s="160"/>
      <c r="AO78" s="160"/>
      <c r="AP78" s="160"/>
      <c r="AQ78" s="161"/>
      <c r="AR78" s="296"/>
      <c r="AS78" s="297"/>
      <c r="AT78" s="297"/>
      <c r="AU78" s="297"/>
      <c r="AV78" s="297"/>
      <c r="AW78" s="297"/>
      <c r="AX78" s="297"/>
      <c r="AY78" s="297"/>
      <c r="AZ78" s="298"/>
      <c r="BA78" s="296"/>
      <c r="BB78" s="297"/>
      <c r="BC78" s="297"/>
      <c r="BD78" s="297"/>
      <c r="BE78" s="297"/>
      <c r="BF78" s="297"/>
      <c r="BG78" s="297"/>
      <c r="BH78" s="297"/>
      <c r="BI78" s="298"/>
      <c r="BJ78" s="203"/>
      <c r="BK78" s="204"/>
    </row>
    <row r="79" spans="1:63" ht="6" customHeight="1" x14ac:dyDescent="0.15">
      <c r="A79" s="159"/>
      <c r="B79" s="161"/>
      <c r="C79" s="250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8"/>
      <c r="O79" s="159"/>
      <c r="P79" s="161"/>
      <c r="Q79" s="225"/>
      <c r="R79" s="226"/>
      <c r="S79" s="159"/>
      <c r="T79" s="160"/>
      <c r="U79" s="160"/>
      <c r="V79" s="160"/>
      <c r="W79" s="160"/>
      <c r="X79" s="160"/>
      <c r="Y79" s="161"/>
      <c r="Z79" s="225"/>
      <c r="AA79" s="226"/>
      <c r="AB79" s="159"/>
      <c r="AC79" s="160"/>
      <c r="AD79" s="160"/>
      <c r="AE79" s="160"/>
      <c r="AF79" s="160"/>
      <c r="AG79" s="160"/>
      <c r="AH79" s="161"/>
      <c r="AI79" s="225"/>
      <c r="AJ79" s="226"/>
      <c r="AK79" s="159"/>
      <c r="AL79" s="160"/>
      <c r="AM79" s="160"/>
      <c r="AN79" s="160"/>
      <c r="AO79" s="160"/>
      <c r="AP79" s="160"/>
      <c r="AQ79" s="161"/>
      <c r="AR79" s="296"/>
      <c r="AS79" s="297"/>
      <c r="AT79" s="297"/>
      <c r="AU79" s="297"/>
      <c r="AV79" s="297"/>
      <c r="AW79" s="297"/>
      <c r="AX79" s="297"/>
      <c r="AY79" s="297"/>
      <c r="AZ79" s="298"/>
      <c r="BA79" s="296"/>
      <c r="BB79" s="297"/>
      <c r="BC79" s="297"/>
      <c r="BD79" s="297"/>
      <c r="BE79" s="297"/>
      <c r="BF79" s="297"/>
      <c r="BG79" s="297"/>
      <c r="BH79" s="297"/>
      <c r="BI79" s="298"/>
      <c r="BJ79" s="203"/>
      <c r="BK79" s="204"/>
    </row>
    <row r="80" spans="1:63" ht="6" customHeight="1" x14ac:dyDescent="0.15">
      <c r="A80" s="162"/>
      <c r="B80" s="164"/>
      <c r="C80" s="389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1"/>
      <c r="O80" s="162"/>
      <c r="P80" s="164"/>
      <c r="Q80" s="227"/>
      <c r="R80" s="228"/>
      <c r="S80" s="162"/>
      <c r="T80" s="163"/>
      <c r="U80" s="163"/>
      <c r="V80" s="163"/>
      <c r="W80" s="163"/>
      <c r="X80" s="163"/>
      <c r="Y80" s="164"/>
      <c r="Z80" s="227"/>
      <c r="AA80" s="228"/>
      <c r="AB80" s="162"/>
      <c r="AC80" s="163"/>
      <c r="AD80" s="163"/>
      <c r="AE80" s="163"/>
      <c r="AF80" s="163"/>
      <c r="AG80" s="163"/>
      <c r="AH80" s="164"/>
      <c r="AI80" s="227"/>
      <c r="AJ80" s="228"/>
      <c r="AK80" s="162"/>
      <c r="AL80" s="163"/>
      <c r="AM80" s="163"/>
      <c r="AN80" s="163"/>
      <c r="AO80" s="163"/>
      <c r="AP80" s="163"/>
      <c r="AQ80" s="164"/>
      <c r="AR80" s="299"/>
      <c r="AS80" s="300"/>
      <c r="AT80" s="300"/>
      <c r="AU80" s="300"/>
      <c r="AV80" s="300"/>
      <c r="AW80" s="300"/>
      <c r="AX80" s="300"/>
      <c r="AY80" s="300"/>
      <c r="AZ80" s="301"/>
      <c r="BA80" s="299"/>
      <c r="BB80" s="300"/>
      <c r="BC80" s="300"/>
      <c r="BD80" s="300"/>
      <c r="BE80" s="300"/>
      <c r="BF80" s="300"/>
      <c r="BG80" s="300"/>
      <c r="BH80" s="300"/>
      <c r="BI80" s="301"/>
      <c r="BJ80" s="203"/>
      <c r="BK80" s="204"/>
    </row>
    <row r="81" spans="1:63" ht="6" customHeight="1" x14ac:dyDescent="0.15">
      <c r="A81" s="156" t="s">
        <v>200</v>
      </c>
      <c r="B81" s="158"/>
      <c r="C81" s="247" t="s">
        <v>424</v>
      </c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6"/>
      <c r="O81" s="156">
        <v>2</v>
      </c>
      <c r="P81" s="158"/>
      <c r="Q81" s="223"/>
      <c r="R81" s="224"/>
      <c r="S81" s="216" t="s">
        <v>81</v>
      </c>
      <c r="T81" s="157"/>
      <c r="U81" s="157"/>
      <c r="V81" s="157"/>
      <c r="W81" s="157"/>
      <c r="X81" s="157"/>
      <c r="Y81" s="158"/>
      <c r="Z81" s="223"/>
      <c r="AA81" s="224"/>
      <c r="AB81" s="216" t="s">
        <v>432</v>
      </c>
      <c r="AC81" s="157"/>
      <c r="AD81" s="157"/>
      <c r="AE81" s="157"/>
      <c r="AF81" s="157"/>
      <c r="AG81" s="157"/>
      <c r="AH81" s="158"/>
      <c r="AI81" s="223"/>
      <c r="AJ81" s="224"/>
      <c r="AK81" s="216" t="s">
        <v>434</v>
      </c>
      <c r="AL81" s="157"/>
      <c r="AM81" s="157"/>
      <c r="AN81" s="157"/>
      <c r="AO81" s="157"/>
      <c r="AP81" s="157"/>
      <c r="AQ81" s="158"/>
      <c r="AR81" s="223"/>
      <c r="AS81" s="224"/>
      <c r="AT81" s="398" t="s">
        <v>437</v>
      </c>
      <c r="AU81" s="399"/>
      <c r="AV81" s="399"/>
      <c r="AW81" s="399"/>
      <c r="AX81" s="399"/>
      <c r="AY81" s="399"/>
      <c r="AZ81" s="400"/>
      <c r="BA81" s="205"/>
      <c r="BB81" s="206"/>
      <c r="BC81" s="206"/>
      <c r="BD81" s="206"/>
      <c r="BE81" s="206"/>
      <c r="BF81" s="206"/>
      <c r="BG81" s="206"/>
      <c r="BH81" s="206"/>
      <c r="BI81" s="207"/>
      <c r="BJ81" s="201" t="str">
        <f>IF(Q81="○",O81*1,IF(Z81="○",O81*3,IF(AI81="○",O81*5,IF(AR81="○",O81*10,""))))</f>
        <v/>
      </c>
      <c r="BK81" s="202"/>
    </row>
    <row r="82" spans="1:63" ht="6" customHeight="1" x14ac:dyDescent="0.15">
      <c r="A82" s="159"/>
      <c r="B82" s="161"/>
      <c r="C82" s="250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8"/>
      <c r="O82" s="159"/>
      <c r="P82" s="161"/>
      <c r="Q82" s="225"/>
      <c r="R82" s="226"/>
      <c r="S82" s="159"/>
      <c r="T82" s="160"/>
      <c r="U82" s="160"/>
      <c r="V82" s="160"/>
      <c r="W82" s="160"/>
      <c r="X82" s="160"/>
      <c r="Y82" s="161"/>
      <c r="Z82" s="225"/>
      <c r="AA82" s="226"/>
      <c r="AB82" s="159"/>
      <c r="AC82" s="160"/>
      <c r="AD82" s="160"/>
      <c r="AE82" s="160"/>
      <c r="AF82" s="160"/>
      <c r="AG82" s="160"/>
      <c r="AH82" s="161"/>
      <c r="AI82" s="225"/>
      <c r="AJ82" s="226"/>
      <c r="AK82" s="159"/>
      <c r="AL82" s="160"/>
      <c r="AM82" s="160"/>
      <c r="AN82" s="160"/>
      <c r="AO82" s="160"/>
      <c r="AP82" s="160"/>
      <c r="AQ82" s="161"/>
      <c r="AR82" s="225"/>
      <c r="AS82" s="226"/>
      <c r="AT82" s="401"/>
      <c r="AU82" s="402"/>
      <c r="AV82" s="402"/>
      <c r="AW82" s="402"/>
      <c r="AX82" s="402"/>
      <c r="AY82" s="402"/>
      <c r="AZ82" s="403"/>
      <c r="BA82" s="208"/>
      <c r="BB82" s="209"/>
      <c r="BC82" s="209"/>
      <c r="BD82" s="209"/>
      <c r="BE82" s="209"/>
      <c r="BF82" s="209"/>
      <c r="BG82" s="209"/>
      <c r="BH82" s="209"/>
      <c r="BI82" s="210"/>
      <c r="BJ82" s="203"/>
      <c r="BK82" s="204"/>
    </row>
    <row r="83" spans="1:63" ht="6" customHeight="1" x14ac:dyDescent="0.15">
      <c r="A83" s="159"/>
      <c r="B83" s="161"/>
      <c r="C83" s="250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8"/>
      <c r="O83" s="159"/>
      <c r="P83" s="161"/>
      <c r="Q83" s="225"/>
      <c r="R83" s="226"/>
      <c r="S83" s="159"/>
      <c r="T83" s="160"/>
      <c r="U83" s="160"/>
      <c r="V83" s="160"/>
      <c r="W83" s="160"/>
      <c r="X83" s="160"/>
      <c r="Y83" s="161"/>
      <c r="Z83" s="225"/>
      <c r="AA83" s="226"/>
      <c r="AB83" s="159"/>
      <c r="AC83" s="160"/>
      <c r="AD83" s="160"/>
      <c r="AE83" s="160"/>
      <c r="AF83" s="160"/>
      <c r="AG83" s="160"/>
      <c r="AH83" s="161"/>
      <c r="AI83" s="225"/>
      <c r="AJ83" s="226"/>
      <c r="AK83" s="159"/>
      <c r="AL83" s="160"/>
      <c r="AM83" s="160"/>
      <c r="AN83" s="160"/>
      <c r="AO83" s="160"/>
      <c r="AP83" s="160"/>
      <c r="AQ83" s="161"/>
      <c r="AR83" s="225"/>
      <c r="AS83" s="226"/>
      <c r="AT83" s="401"/>
      <c r="AU83" s="402"/>
      <c r="AV83" s="402"/>
      <c r="AW83" s="402"/>
      <c r="AX83" s="402"/>
      <c r="AY83" s="402"/>
      <c r="AZ83" s="403"/>
      <c r="BA83" s="208"/>
      <c r="BB83" s="209"/>
      <c r="BC83" s="209"/>
      <c r="BD83" s="209"/>
      <c r="BE83" s="209"/>
      <c r="BF83" s="209"/>
      <c r="BG83" s="209"/>
      <c r="BH83" s="209"/>
      <c r="BI83" s="210"/>
      <c r="BJ83" s="203"/>
      <c r="BK83" s="204"/>
    </row>
    <row r="84" spans="1:63" ht="6" customHeight="1" x14ac:dyDescent="0.15">
      <c r="A84" s="162"/>
      <c r="B84" s="164"/>
      <c r="C84" s="389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1"/>
      <c r="O84" s="162"/>
      <c r="P84" s="164"/>
      <c r="Q84" s="227"/>
      <c r="R84" s="228"/>
      <c r="S84" s="162"/>
      <c r="T84" s="163"/>
      <c r="U84" s="163"/>
      <c r="V84" s="163"/>
      <c r="W84" s="163"/>
      <c r="X84" s="163"/>
      <c r="Y84" s="164"/>
      <c r="Z84" s="227"/>
      <c r="AA84" s="228"/>
      <c r="AB84" s="162"/>
      <c r="AC84" s="163"/>
      <c r="AD84" s="163"/>
      <c r="AE84" s="163"/>
      <c r="AF84" s="163"/>
      <c r="AG84" s="163"/>
      <c r="AH84" s="164"/>
      <c r="AI84" s="227"/>
      <c r="AJ84" s="228"/>
      <c r="AK84" s="162"/>
      <c r="AL84" s="163"/>
      <c r="AM84" s="163"/>
      <c r="AN84" s="163"/>
      <c r="AO84" s="163"/>
      <c r="AP84" s="163"/>
      <c r="AQ84" s="164"/>
      <c r="AR84" s="227"/>
      <c r="AS84" s="228"/>
      <c r="AT84" s="404"/>
      <c r="AU84" s="405"/>
      <c r="AV84" s="405"/>
      <c r="AW84" s="405"/>
      <c r="AX84" s="405"/>
      <c r="AY84" s="405"/>
      <c r="AZ84" s="406"/>
      <c r="BA84" s="211"/>
      <c r="BB84" s="212"/>
      <c r="BC84" s="212"/>
      <c r="BD84" s="212"/>
      <c r="BE84" s="212"/>
      <c r="BF84" s="212"/>
      <c r="BG84" s="212"/>
      <c r="BH84" s="212"/>
      <c r="BI84" s="213"/>
      <c r="BJ84" s="203"/>
      <c r="BK84" s="204"/>
    </row>
    <row r="85" spans="1:63" ht="6" customHeight="1" x14ac:dyDescent="0.15">
      <c r="A85" s="156" t="s">
        <v>201</v>
      </c>
      <c r="B85" s="158"/>
      <c r="C85" s="257" t="s">
        <v>425</v>
      </c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3"/>
      <c r="O85" s="156">
        <v>2</v>
      </c>
      <c r="P85" s="158"/>
      <c r="Q85" s="223"/>
      <c r="R85" s="224"/>
      <c r="S85" s="156" t="s">
        <v>429</v>
      </c>
      <c r="T85" s="157"/>
      <c r="U85" s="157"/>
      <c r="V85" s="157"/>
      <c r="W85" s="157"/>
      <c r="X85" s="157"/>
      <c r="Y85" s="158"/>
      <c r="Z85" s="293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5"/>
      <c r="BJ85" s="201" t="str">
        <f>IF(Q85="","",Q85*2)</f>
        <v/>
      </c>
      <c r="BK85" s="202"/>
    </row>
    <row r="86" spans="1:63" ht="6" customHeight="1" x14ac:dyDescent="0.15">
      <c r="A86" s="159"/>
      <c r="B86" s="161"/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159"/>
      <c r="P86" s="161"/>
      <c r="Q86" s="225"/>
      <c r="R86" s="226"/>
      <c r="S86" s="159"/>
      <c r="T86" s="160"/>
      <c r="U86" s="160"/>
      <c r="V86" s="160"/>
      <c r="W86" s="160"/>
      <c r="X86" s="160"/>
      <c r="Y86" s="161"/>
      <c r="Z86" s="296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  <c r="BC86" s="297"/>
      <c r="BD86" s="297"/>
      <c r="BE86" s="297"/>
      <c r="BF86" s="297"/>
      <c r="BG86" s="297"/>
      <c r="BH86" s="297"/>
      <c r="BI86" s="298"/>
      <c r="BJ86" s="203"/>
      <c r="BK86" s="204"/>
    </row>
    <row r="87" spans="1:63" ht="6" customHeight="1" x14ac:dyDescent="0.15">
      <c r="A87" s="159"/>
      <c r="B87" s="161"/>
      <c r="C87" s="174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159"/>
      <c r="P87" s="161"/>
      <c r="Q87" s="225"/>
      <c r="R87" s="226"/>
      <c r="S87" s="159"/>
      <c r="T87" s="160"/>
      <c r="U87" s="160"/>
      <c r="V87" s="160"/>
      <c r="W87" s="160"/>
      <c r="X87" s="160"/>
      <c r="Y87" s="161"/>
      <c r="Z87" s="296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/>
      <c r="BE87" s="297"/>
      <c r="BF87" s="297"/>
      <c r="BG87" s="297"/>
      <c r="BH87" s="297"/>
      <c r="BI87" s="298"/>
      <c r="BJ87" s="203"/>
      <c r="BK87" s="204"/>
    </row>
    <row r="88" spans="1:63" ht="6" customHeight="1" x14ac:dyDescent="0.15">
      <c r="A88" s="159"/>
      <c r="B88" s="161"/>
      <c r="C88" s="174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159"/>
      <c r="P88" s="161"/>
      <c r="Q88" s="227"/>
      <c r="R88" s="228"/>
      <c r="S88" s="159"/>
      <c r="T88" s="160"/>
      <c r="U88" s="160"/>
      <c r="V88" s="160"/>
      <c r="W88" s="160"/>
      <c r="X88" s="160"/>
      <c r="Y88" s="161"/>
      <c r="Z88" s="296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7"/>
      <c r="BG88" s="297"/>
      <c r="BH88" s="297"/>
      <c r="BI88" s="298"/>
      <c r="BJ88" s="203"/>
      <c r="BK88" s="204"/>
    </row>
    <row r="89" spans="1:63" ht="6" customHeight="1" x14ac:dyDescent="0.15">
      <c r="A89" s="156" t="s">
        <v>203</v>
      </c>
      <c r="B89" s="158"/>
      <c r="C89" s="257" t="s">
        <v>426</v>
      </c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156">
        <v>5</v>
      </c>
      <c r="P89" s="158"/>
      <c r="Q89" s="223"/>
      <c r="R89" s="224"/>
      <c r="S89" s="216" t="s">
        <v>430</v>
      </c>
      <c r="T89" s="157"/>
      <c r="U89" s="157"/>
      <c r="V89" s="157"/>
      <c r="W89" s="157"/>
      <c r="X89" s="157"/>
      <c r="Y89" s="158"/>
      <c r="Z89" s="293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4"/>
      <c r="AT89" s="294"/>
      <c r="AU89" s="294"/>
      <c r="AV89" s="294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5"/>
      <c r="BJ89" s="201" t="str">
        <f>IF(Q89="","",Q89*5)</f>
        <v/>
      </c>
      <c r="BK89" s="202"/>
    </row>
    <row r="90" spans="1:63" ht="6" customHeight="1" x14ac:dyDescent="0.15">
      <c r="A90" s="159"/>
      <c r="B90" s="161"/>
      <c r="C90" s="174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159"/>
      <c r="P90" s="161"/>
      <c r="Q90" s="225"/>
      <c r="R90" s="226"/>
      <c r="S90" s="159"/>
      <c r="T90" s="160"/>
      <c r="U90" s="160"/>
      <c r="V90" s="160"/>
      <c r="W90" s="160"/>
      <c r="X90" s="160"/>
      <c r="Y90" s="161"/>
      <c r="Z90" s="296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  <c r="BC90" s="297"/>
      <c r="BD90" s="297"/>
      <c r="BE90" s="297"/>
      <c r="BF90" s="297"/>
      <c r="BG90" s="297"/>
      <c r="BH90" s="297"/>
      <c r="BI90" s="298"/>
      <c r="BJ90" s="203"/>
      <c r="BK90" s="204"/>
    </row>
    <row r="91" spans="1:63" ht="6" customHeight="1" x14ac:dyDescent="0.15">
      <c r="A91" s="159"/>
      <c r="B91" s="161"/>
      <c r="C91" s="174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159"/>
      <c r="P91" s="161"/>
      <c r="Q91" s="227"/>
      <c r="R91" s="228"/>
      <c r="S91" s="159"/>
      <c r="T91" s="160"/>
      <c r="U91" s="160"/>
      <c r="V91" s="160"/>
      <c r="W91" s="160"/>
      <c r="X91" s="160"/>
      <c r="Y91" s="161"/>
      <c r="Z91" s="296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  <c r="BF91" s="297"/>
      <c r="BG91" s="297"/>
      <c r="BH91" s="297"/>
      <c r="BI91" s="298"/>
      <c r="BJ91" s="214"/>
      <c r="BK91" s="215"/>
    </row>
    <row r="92" spans="1:63" s="147" customFormat="1" ht="6" customHeight="1" x14ac:dyDescent="0.15">
      <c r="A92" s="156" t="s">
        <v>539</v>
      </c>
      <c r="B92" s="158"/>
      <c r="C92" s="258" t="s">
        <v>540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9"/>
      <c r="O92" s="156">
        <v>5</v>
      </c>
      <c r="P92" s="158"/>
      <c r="Q92" s="223"/>
      <c r="R92" s="224"/>
      <c r="S92" s="156" t="s">
        <v>541</v>
      </c>
      <c r="T92" s="157"/>
      <c r="U92" s="157"/>
      <c r="V92" s="157"/>
      <c r="W92" s="157"/>
      <c r="X92" s="157"/>
      <c r="Y92" s="158"/>
      <c r="Z92" s="293"/>
      <c r="AA92" s="294"/>
      <c r="AB92" s="294"/>
      <c r="AC92" s="294"/>
      <c r="AD92" s="294"/>
      <c r="AE92" s="294"/>
      <c r="AF92" s="294"/>
      <c r="AG92" s="294"/>
      <c r="AH92" s="294"/>
      <c r="AI92" s="294"/>
      <c r="AJ92" s="294"/>
      <c r="AK92" s="294"/>
      <c r="AL92" s="294"/>
      <c r="AM92" s="294"/>
      <c r="AN92" s="294"/>
      <c r="AO92" s="294"/>
      <c r="AP92" s="294"/>
      <c r="AQ92" s="294"/>
      <c r="AR92" s="294"/>
      <c r="AS92" s="294"/>
      <c r="AT92" s="294"/>
      <c r="AU92" s="294"/>
      <c r="AV92" s="294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295"/>
      <c r="BJ92" s="201" t="str">
        <f>IF(Q92="○",O92*1,"")</f>
        <v/>
      </c>
      <c r="BK92" s="202"/>
    </row>
    <row r="93" spans="1:63" s="147" customFormat="1" ht="6" customHeight="1" x14ac:dyDescent="0.15">
      <c r="A93" s="159"/>
      <c r="B93" s="161"/>
      <c r="C93" s="253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2"/>
      <c r="O93" s="159"/>
      <c r="P93" s="161"/>
      <c r="Q93" s="225"/>
      <c r="R93" s="226"/>
      <c r="S93" s="159"/>
      <c r="T93" s="160"/>
      <c r="U93" s="160"/>
      <c r="V93" s="160"/>
      <c r="W93" s="160"/>
      <c r="X93" s="160"/>
      <c r="Y93" s="161"/>
      <c r="Z93" s="296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8"/>
      <c r="BJ93" s="203"/>
      <c r="BK93" s="204"/>
    </row>
    <row r="94" spans="1:63" s="147" customFormat="1" ht="6" customHeight="1" x14ac:dyDescent="0.15">
      <c r="A94" s="162"/>
      <c r="B94" s="164"/>
      <c r="C94" s="254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6"/>
      <c r="O94" s="162"/>
      <c r="P94" s="164"/>
      <c r="Q94" s="227"/>
      <c r="R94" s="228"/>
      <c r="S94" s="162"/>
      <c r="T94" s="163"/>
      <c r="U94" s="163"/>
      <c r="V94" s="163"/>
      <c r="W94" s="163"/>
      <c r="X94" s="163"/>
      <c r="Y94" s="164"/>
      <c r="Z94" s="299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1"/>
      <c r="BJ94" s="214"/>
      <c r="BK94" s="215"/>
    </row>
    <row r="95" spans="1:63" ht="6" customHeight="1" x14ac:dyDescent="0.15">
      <c r="A95" s="156"/>
      <c r="B95" s="158"/>
      <c r="C95" s="257" t="s">
        <v>427</v>
      </c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3"/>
      <c r="O95" s="156"/>
      <c r="P95" s="158"/>
      <c r="Q95" s="223"/>
      <c r="R95" s="224"/>
      <c r="S95" s="392" t="s">
        <v>435</v>
      </c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  <c r="AH95" s="393"/>
      <c r="AI95" s="393"/>
      <c r="AJ95" s="393"/>
      <c r="AK95" s="393"/>
      <c r="AL95" s="393"/>
      <c r="AM95" s="393"/>
      <c r="AN95" s="393"/>
      <c r="AO95" s="393"/>
      <c r="AP95" s="393"/>
      <c r="AQ95" s="393"/>
      <c r="AR95" s="393"/>
      <c r="AS95" s="393"/>
      <c r="AT95" s="393"/>
      <c r="AU95" s="393"/>
      <c r="AV95" s="393"/>
      <c r="AW95" s="393"/>
      <c r="AX95" s="393"/>
      <c r="AY95" s="393"/>
      <c r="AZ95" s="393"/>
      <c r="BA95" s="393"/>
      <c r="BB95" s="393"/>
      <c r="BC95" s="393"/>
      <c r="BD95" s="393"/>
      <c r="BE95" s="393"/>
      <c r="BF95" s="393"/>
      <c r="BG95" s="393"/>
      <c r="BH95" s="393"/>
      <c r="BI95" s="394"/>
      <c r="BJ95" s="159"/>
      <c r="BK95" s="161"/>
    </row>
    <row r="96" spans="1:63" ht="6" customHeight="1" x14ac:dyDescent="0.15">
      <c r="A96" s="159"/>
      <c r="B96" s="161"/>
      <c r="C96" s="174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159"/>
      <c r="P96" s="161"/>
      <c r="Q96" s="225"/>
      <c r="R96" s="226"/>
      <c r="S96" s="395"/>
      <c r="T96" s="396"/>
      <c r="U96" s="396"/>
      <c r="V96" s="396"/>
      <c r="W96" s="396"/>
      <c r="X96" s="396"/>
      <c r="Y96" s="396"/>
      <c r="Z96" s="396"/>
      <c r="AA96" s="396"/>
      <c r="AB96" s="396"/>
      <c r="AC96" s="396"/>
      <c r="AD96" s="396"/>
      <c r="AE96" s="396"/>
      <c r="AF96" s="396"/>
      <c r="AG96" s="396"/>
      <c r="AH96" s="396"/>
      <c r="AI96" s="396"/>
      <c r="AJ96" s="396"/>
      <c r="AK96" s="396"/>
      <c r="AL96" s="396"/>
      <c r="AM96" s="396"/>
      <c r="AN96" s="396"/>
      <c r="AO96" s="396"/>
      <c r="AP96" s="396"/>
      <c r="AQ96" s="396"/>
      <c r="AR96" s="396"/>
      <c r="AS96" s="396"/>
      <c r="AT96" s="396"/>
      <c r="AU96" s="396"/>
      <c r="AV96" s="396"/>
      <c r="AW96" s="396"/>
      <c r="AX96" s="396"/>
      <c r="AY96" s="396"/>
      <c r="AZ96" s="396"/>
      <c r="BA96" s="396"/>
      <c r="BB96" s="396"/>
      <c r="BC96" s="396"/>
      <c r="BD96" s="396"/>
      <c r="BE96" s="396"/>
      <c r="BF96" s="396"/>
      <c r="BG96" s="396"/>
      <c r="BH96" s="396"/>
      <c r="BI96" s="397"/>
      <c r="BJ96" s="159"/>
      <c r="BK96" s="161"/>
    </row>
    <row r="97" spans="1:63" ht="6" customHeight="1" x14ac:dyDescent="0.15">
      <c r="A97" s="159"/>
      <c r="B97" s="161"/>
      <c r="C97" s="174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159"/>
      <c r="P97" s="161"/>
      <c r="Q97" s="225"/>
      <c r="R97" s="226"/>
      <c r="S97" s="395"/>
      <c r="T97" s="396"/>
      <c r="U97" s="396"/>
      <c r="V97" s="396"/>
      <c r="W97" s="396"/>
      <c r="X97" s="396"/>
      <c r="Y97" s="396"/>
      <c r="Z97" s="396"/>
      <c r="AA97" s="396"/>
      <c r="AB97" s="396"/>
      <c r="AC97" s="396"/>
      <c r="AD97" s="396"/>
      <c r="AE97" s="396"/>
      <c r="AF97" s="396"/>
      <c r="AG97" s="396"/>
      <c r="AH97" s="396"/>
      <c r="AI97" s="396"/>
      <c r="AJ97" s="396"/>
      <c r="AK97" s="396"/>
      <c r="AL97" s="396"/>
      <c r="AM97" s="396"/>
      <c r="AN97" s="396"/>
      <c r="AO97" s="396"/>
      <c r="AP97" s="396"/>
      <c r="AQ97" s="396"/>
      <c r="AR97" s="396"/>
      <c r="AS97" s="396"/>
      <c r="AT97" s="396"/>
      <c r="AU97" s="396"/>
      <c r="AV97" s="396"/>
      <c r="AW97" s="396"/>
      <c r="AX97" s="396"/>
      <c r="AY97" s="396"/>
      <c r="AZ97" s="396"/>
      <c r="BA97" s="396"/>
      <c r="BB97" s="396"/>
      <c r="BC97" s="396"/>
      <c r="BD97" s="396"/>
      <c r="BE97" s="396"/>
      <c r="BF97" s="396"/>
      <c r="BG97" s="396"/>
      <c r="BH97" s="396"/>
      <c r="BI97" s="397"/>
      <c r="BJ97" s="159"/>
      <c r="BK97" s="161"/>
    </row>
    <row r="98" spans="1:63" ht="6" customHeight="1" x14ac:dyDescent="0.15">
      <c r="A98" s="165" t="s">
        <v>225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66"/>
      <c r="O98" s="150" t="s">
        <v>268</v>
      </c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3" t="s">
        <v>241</v>
      </c>
      <c r="BB98" s="153"/>
      <c r="BC98" s="153"/>
      <c r="BD98" s="153"/>
      <c r="BE98" s="153"/>
      <c r="BF98" s="153"/>
      <c r="BG98" s="153"/>
      <c r="BH98" s="153"/>
      <c r="BI98" s="153"/>
      <c r="BJ98" s="201" t="str">
        <f>IF(OR(SUM(BJ36:BK97)=0,SUM(BJ36:BK97)=""),"",SUM(BJ36:BK97))</f>
        <v/>
      </c>
      <c r="BK98" s="202"/>
    </row>
    <row r="99" spans="1:63" ht="6" customHeight="1" x14ac:dyDescent="0.15">
      <c r="A99" s="167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68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4"/>
      <c r="BB99" s="154"/>
      <c r="BC99" s="154"/>
      <c r="BD99" s="154"/>
      <c r="BE99" s="154"/>
      <c r="BF99" s="154"/>
      <c r="BG99" s="154"/>
      <c r="BH99" s="154"/>
      <c r="BI99" s="154"/>
      <c r="BJ99" s="203"/>
      <c r="BK99" s="204"/>
    </row>
    <row r="100" spans="1:63" ht="6" customHeight="1" x14ac:dyDescent="0.15">
      <c r="A100" s="167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68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203"/>
      <c r="BK100" s="204"/>
    </row>
    <row r="101" spans="1:63" ht="6" customHeight="1" x14ac:dyDescent="0.15">
      <c r="A101" s="16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70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214"/>
      <c r="BK101" s="215"/>
    </row>
    <row r="102" spans="1:63" ht="6" customHeight="1" x14ac:dyDescent="0.15">
      <c r="A102" s="156" t="s">
        <v>77</v>
      </c>
      <c r="B102" s="158"/>
      <c r="C102" s="171" t="s">
        <v>223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3"/>
      <c r="O102" s="156">
        <v>7</v>
      </c>
      <c r="P102" s="158"/>
      <c r="Q102" s="223"/>
      <c r="R102" s="224"/>
      <c r="S102" s="156" t="s">
        <v>271</v>
      </c>
      <c r="T102" s="157"/>
      <c r="U102" s="157"/>
      <c r="V102" s="157"/>
      <c r="W102" s="157"/>
      <c r="X102" s="157"/>
      <c r="Y102" s="158"/>
      <c r="Z102" s="205"/>
      <c r="AA102" s="206"/>
      <c r="AB102" s="206"/>
      <c r="AC102" s="206"/>
      <c r="AD102" s="206"/>
      <c r="AE102" s="206"/>
      <c r="AF102" s="206"/>
      <c r="AG102" s="206"/>
      <c r="AH102" s="207"/>
      <c r="AI102" s="205"/>
      <c r="AJ102" s="206"/>
      <c r="AK102" s="206"/>
      <c r="AL102" s="206"/>
      <c r="AM102" s="206"/>
      <c r="AN102" s="206"/>
      <c r="AO102" s="206"/>
      <c r="AP102" s="206"/>
      <c r="AQ102" s="207"/>
      <c r="AR102" s="205"/>
      <c r="AS102" s="206"/>
      <c r="AT102" s="206"/>
      <c r="AU102" s="206"/>
      <c r="AV102" s="206"/>
      <c r="AW102" s="206"/>
      <c r="AX102" s="206"/>
      <c r="AY102" s="206"/>
      <c r="AZ102" s="207"/>
      <c r="BA102" s="205"/>
      <c r="BB102" s="206"/>
      <c r="BC102" s="206"/>
      <c r="BD102" s="206"/>
      <c r="BE102" s="206"/>
      <c r="BF102" s="206"/>
      <c r="BG102" s="206"/>
      <c r="BH102" s="206"/>
      <c r="BI102" s="207"/>
      <c r="BJ102" s="201">
        <f>IF(Q102="○",O102*1,0)</f>
        <v>0</v>
      </c>
      <c r="BK102" s="202"/>
    </row>
    <row r="103" spans="1:63" ht="6" customHeight="1" x14ac:dyDescent="0.15">
      <c r="A103" s="159"/>
      <c r="B103" s="161"/>
      <c r="C103" s="174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6"/>
      <c r="O103" s="159"/>
      <c r="P103" s="161"/>
      <c r="Q103" s="225"/>
      <c r="R103" s="226"/>
      <c r="S103" s="159"/>
      <c r="T103" s="160"/>
      <c r="U103" s="160"/>
      <c r="V103" s="160"/>
      <c r="W103" s="160"/>
      <c r="X103" s="160"/>
      <c r="Y103" s="161"/>
      <c r="Z103" s="208"/>
      <c r="AA103" s="209"/>
      <c r="AB103" s="209"/>
      <c r="AC103" s="209"/>
      <c r="AD103" s="209"/>
      <c r="AE103" s="209"/>
      <c r="AF103" s="209"/>
      <c r="AG103" s="209"/>
      <c r="AH103" s="210"/>
      <c r="AI103" s="208"/>
      <c r="AJ103" s="209"/>
      <c r="AK103" s="209"/>
      <c r="AL103" s="209"/>
      <c r="AM103" s="209"/>
      <c r="AN103" s="209"/>
      <c r="AO103" s="209"/>
      <c r="AP103" s="209"/>
      <c r="AQ103" s="210"/>
      <c r="AR103" s="208"/>
      <c r="AS103" s="209"/>
      <c r="AT103" s="209"/>
      <c r="AU103" s="209"/>
      <c r="AV103" s="209"/>
      <c r="AW103" s="209"/>
      <c r="AX103" s="209"/>
      <c r="AY103" s="209"/>
      <c r="AZ103" s="210"/>
      <c r="BA103" s="208"/>
      <c r="BB103" s="209"/>
      <c r="BC103" s="209"/>
      <c r="BD103" s="209"/>
      <c r="BE103" s="209"/>
      <c r="BF103" s="209"/>
      <c r="BG103" s="209"/>
      <c r="BH103" s="209"/>
      <c r="BI103" s="210"/>
      <c r="BJ103" s="203"/>
      <c r="BK103" s="204"/>
    </row>
    <row r="104" spans="1:63" ht="6" customHeight="1" x14ac:dyDescent="0.15">
      <c r="A104" s="162"/>
      <c r="B104" s="164"/>
      <c r="C104" s="177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9"/>
      <c r="O104" s="162"/>
      <c r="P104" s="164"/>
      <c r="Q104" s="227"/>
      <c r="R104" s="228"/>
      <c r="S104" s="162"/>
      <c r="T104" s="163"/>
      <c r="U104" s="163"/>
      <c r="V104" s="163"/>
      <c r="W104" s="163"/>
      <c r="X104" s="163"/>
      <c r="Y104" s="164"/>
      <c r="Z104" s="211"/>
      <c r="AA104" s="212"/>
      <c r="AB104" s="212"/>
      <c r="AC104" s="212"/>
      <c r="AD104" s="212"/>
      <c r="AE104" s="212"/>
      <c r="AF104" s="212"/>
      <c r="AG104" s="212"/>
      <c r="AH104" s="213"/>
      <c r="AI104" s="211"/>
      <c r="AJ104" s="212"/>
      <c r="AK104" s="212"/>
      <c r="AL104" s="212"/>
      <c r="AM104" s="212"/>
      <c r="AN104" s="212"/>
      <c r="AO104" s="212"/>
      <c r="AP104" s="212"/>
      <c r="AQ104" s="213"/>
      <c r="AR104" s="211"/>
      <c r="AS104" s="212"/>
      <c r="AT104" s="212"/>
      <c r="AU104" s="212"/>
      <c r="AV104" s="212"/>
      <c r="AW104" s="212"/>
      <c r="AX104" s="212"/>
      <c r="AY104" s="212"/>
      <c r="AZ104" s="213"/>
      <c r="BA104" s="211"/>
      <c r="BB104" s="212"/>
      <c r="BC104" s="212"/>
      <c r="BD104" s="212"/>
      <c r="BE104" s="212"/>
      <c r="BF104" s="212"/>
      <c r="BG104" s="212"/>
      <c r="BH104" s="212"/>
      <c r="BI104" s="213"/>
      <c r="BJ104" s="214"/>
      <c r="BK104" s="215"/>
    </row>
    <row r="105" spans="1:63" ht="6" customHeight="1" x14ac:dyDescent="0.15">
      <c r="A105" s="156" t="s">
        <v>86</v>
      </c>
      <c r="B105" s="158"/>
      <c r="C105" s="257" t="s">
        <v>224</v>
      </c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3"/>
      <c r="O105" s="156">
        <v>5</v>
      </c>
      <c r="P105" s="158"/>
      <c r="Q105" s="223"/>
      <c r="R105" s="224"/>
      <c r="S105" s="156" t="s">
        <v>240</v>
      </c>
      <c r="T105" s="157"/>
      <c r="U105" s="157"/>
      <c r="V105" s="157"/>
      <c r="W105" s="157"/>
      <c r="X105" s="157"/>
      <c r="Y105" s="158"/>
      <c r="Z105" s="223"/>
      <c r="AA105" s="224"/>
      <c r="AB105" s="156" t="s">
        <v>269</v>
      </c>
      <c r="AC105" s="157"/>
      <c r="AD105" s="157"/>
      <c r="AE105" s="157"/>
      <c r="AF105" s="157"/>
      <c r="AG105" s="157"/>
      <c r="AH105" s="158"/>
      <c r="AI105" s="223" t="s">
        <v>476</v>
      </c>
      <c r="AJ105" s="224"/>
      <c r="AK105" s="156" t="s">
        <v>270</v>
      </c>
      <c r="AL105" s="157"/>
      <c r="AM105" s="157"/>
      <c r="AN105" s="157"/>
      <c r="AO105" s="157"/>
      <c r="AP105" s="157"/>
      <c r="AQ105" s="158"/>
      <c r="AR105" s="205"/>
      <c r="AS105" s="206"/>
      <c r="AT105" s="206"/>
      <c r="AU105" s="206"/>
      <c r="AV105" s="206"/>
      <c r="AW105" s="206"/>
      <c r="AX105" s="206"/>
      <c r="AY105" s="206"/>
      <c r="AZ105" s="207"/>
      <c r="BA105" s="205"/>
      <c r="BB105" s="206"/>
      <c r="BC105" s="206"/>
      <c r="BD105" s="206"/>
      <c r="BE105" s="206"/>
      <c r="BF105" s="206"/>
      <c r="BG105" s="206"/>
      <c r="BH105" s="206"/>
      <c r="BI105" s="207"/>
      <c r="BJ105" s="201" t="str">
        <f>IF(Q105="○",O105*1,IF(Z105="○",O105*3,IF(AI105="○",O105*5,"0")))</f>
        <v>0</v>
      </c>
      <c r="BK105" s="202"/>
    </row>
    <row r="106" spans="1:63" ht="6" customHeight="1" x14ac:dyDescent="0.15">
      <c r="A106" s="159"/>
      <c r="B106" s="161"/>
      <c r="C106" s="174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6"/>
      <c r="O106" s="159"/>
      <c r="P106" s="161"/>
      <c r="Q106" s="225"/>
      <c r="R106" s="226"/>
      <c r="S106" s="159"/>
      <c r="T106" s="160"/>
      <c r="U106" s="160"/>
      <c r="V106" s="160"/>
      <c r="W106" s="160"/>
      <c r="X106" s="160"/>
      <c r="Y106" s="161"/>
      <c r="Z106" s="225"/>
      <c r="AA106" s="226"/>
      <c r="AB106" s="159"/>
      <c r="AC106" s="160"/>
      <c r="AD106" s="160"/>
      <c r="AE106" s="160"/>
      <c r="AF106" s="160"/>
      <c r="AG106" s="160"/>
      <c r="AH106" s="161"/>
      <c r="AI106" s="225"/>
      <c r="AJ106" s="226"/>
      <c r="AK106" s="159"/>
      <c r="AL106" s="160"/>
      <c r="AM106" s="160"/>
      <c r="AN106" s="160"/>
      <c r="AO106" s="160"/>
      <c r="AP106" s="160"/>
      <c r="AQ106" s="161"/>
      <c r="AR106" s="208"/>
      <c r="AS106" s="209"/>
      <c r="AT106" s="209"/>
      <c r="AU106" s="209"/>
      <c r="AV106" s="209"/>
      <c r="AW106" s="209"/>
      <c r="AX106" s="209"/>
      <c r="AY106" s="209"/>
      <c r="AZ106" s="210"/>
      <c r="BA106" s="208"/>
      <c r="BB106" s="209"/>
      <c r="BC106" s="209"/>
      <c r="BD106" s="209"/>
      <c r="BE106" s="209"/>
      <c r="BF106" s="209"/>
      <c r="BG106" s="209"/>
      <c r="BH106" s="209"/>
      <c r="BI106" s="210"/>
      <c r="BJ106" s="203"/>
      <c r="BK106" s="204"/>
    </row>
    <row r="107" spans="1:63" ht="6" customHeight="1" x14ac:dyDescent="0.15">
      <c r="A107" s="159"/>
      <c r="B107" s="161"/>
      <c r="C107" s="174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6"/>
      <c r="O107" s="159"/>
      <c r="P107" s="161"/>
      <c r="Q107" s="225"/>
      <c r="R107" s="226"/>
      <c r="S107" s="159"/>
      <c r="T107" s="160"/>
      <c r="U107" s="160"/>
      <c r="V107" s="160"/>
      <c r="W107" s="160"/>
      <c r="X107" s="160"/>
      <c r="Y107" s="161"/>
      <c r="Z107" s="225"/>
      <c r="AA107" s="226"/>
      <c r="AB107" s="159"/>
      <c r="AC107" s="160"/>
      <c r="AD107" s="160"/>
      <c r="AE107" s="160"/>
      <c r="AF107" s="160"/>
      <c r="AG107" s="160"/>
      <c r="AH107" s="161"/>
      <c r="AI107" s="225"/>
      <c r="AJ107" s="226"/>
      <c r="AK107" s="159"/>
      <c r="AL107" s="160"/>
      <c r="AM107" s="160"/>
      <c r="AN107" s="160"/>
      <c r="AO107" s="160"/>
      <c r="AP107" s="160"/>
      <c r="AQ107" s="161"/>
      <c r="AR107" s="208"/>
      <c r="AS107" s="209"/>
      <c r="AT107" s="209"/>
      <c r="AU107" s="209"/>
      <c r="AV107" s="209"/>
      <c r="AW107" s="209"/>
      <c r="AX107" s="209"/>
      <c r="AY107" s="209"/>
      <c r="AZ107" s="210"/>
      <c r="BA107" s="208"/>
      <c r="BB107" s="209"/>
      <c r="BC107" s="209"/>
      <c r="BD107" s="209"/>
      <c r="BE107" s="209"/>
      <c r="BF107" s="209"/>
      <c r="BG107" s="209"/>
      <c r="BH107" s="209"/>
      <c r="BI107" s="210"/>
      <c r="BJ107" s="203"/>
      <c r="BK107" s="204"/>
    </row>
    <row r="108" spans="1:63" ht="6" customHeight="1" x14ac:dyDescent="0.15">
      <c r="A108" s="162"/>
      <c r="B108" s="164"/>
      <c r="C108" s="177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9"/>
      <c r="O108" s="162"/>
      <c r="P108" s="164"/>
      <c r="Q108" s="227"/>
      <c r="R108" s="228"/>
      <c r="S108" s="162"/>
      <c r="T108" s="163"/>
      <c r="U108" s="163"/>
      <c r="V108" s="163"/>
      <c r="W108" s="163"/>
      <c r="X108" s="163"/>
      <c r="Y108" s="164"/>
      <c r="Z108" s="227"/>
      <c r="AA108" s="228"/>
      <c r="AB108" s="162"/>
      <c r="AC108" s="163"/>
      <c r="AD108" s="163"/>
      <c r="AE108" s="163"/>
      <c r="AF108" s="163"/>
      <c r="AG108" s="163"/>
      <c r="AH108" s="164"/>
      <c r="AI108" s="227"/>
      <c r="AJ108" s="228"/>
      <c r="AK108" s="162"/>
      <c r="AL108" s="163"/>
      <c r="AM108" s="163"/>
      <c r="AN108" s="163"/>
      <c r="AO108" s="163"/>
      <c r="AP108" s="163"/>
      <c r="AQ108" s="164"/>
      <c r="AR108" s="211"/>
      <c r="AS108" s="212"/>
      <c r="AT108" s="212"/>
      <c r="AU108" s="212"/>
      <c r="AV108" s="212"/>
      <c r="AW108" s="212"/>
      <c r="AX108" s="212"/>
      <c r="AY108" s="212"/>
      <c r="AZ108" s="213"/>
      <c r="BA108" s="211"/>
      <c r="BB108" s="212"/>
      <c r="BC108" s="212"/>
      <c r="BD108" s="212"/>
      <c r="BE108" s="212"/>
      <c r="BF108" s="212"/>
      <c r="BG108" s="212"/>
      <c r="BH108" s="212"/>
      <c r="BI108" s="213"/>
      <c r="BJ108" s="214"/>
      <c r="BK108" s="215"/>
    </row>
    <row r="109" spans="1:63" ht="6" customHeight="1" x14ac:dyDescent="0.15">
      <c r="A109" s="165" t="s">
        <v>225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66"/>
      <c r="O109" s="150" t="s">
        <v>438</v>
      </c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3" t="s">
        <v>315</v>
      </c>
      <c r="BB109" s="153"/>
      <c r="BC109" s="153"/>
      <c r="BD109" s="153"/>
      <c r="BE109" s="153"/>
      <c r="BF109" s="153"/>
      <c r="BG109" s="153"/>
      <c r="BH109" s="153"/>
      <c r="BI109" s="355"/>
      <c r="BJ109" s="201">
        <f>SUM(BJ102:BK108)</f>
        <v>0</v>
      </c>
      <c r="BK109" s="202"/>
    </row>
    <row r="110" spans="1:63" ht="6" customHeight="1" x14ac:dyDescent="0.15">
      <c r="A110" s="167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68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4"/>
      <c r="BB110" s="154"/>
      <c r="BC110" s="154"/>
      <c r="BD110" s="154"/>
      <c r="BE110" s="154"/>
      <c r="BF110" s="154"/>
      <c r="BG110" s="154"/>
      <c r="BH110" s="154"/>
      <c r="BI110" s="356"/>
      <c r="BJ110" s="203"/>
      <c r="BK110" s="204"/>
    </row>
    <row r="111" spans="1:63" ht="6" customHeight="1" x14ac:dyDescent="0.15">
      <c r="A111" s="167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68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4"/>
      <c r="BB111" s="154"/>
      <c r="BC111" s="154"/>
      <c r="BD111" s="154"/>
      <c r="BE111" s="154"/>
      <c r="BF111" s="154"/>
      <c r="BG111" s="154"/>
      <c r="BH111" s="154"/>
      <c r="BI111" s="356"/>
      <c r="BJ111" s="203"/>
      <c r="BK111" s="204"/>
    </row>
    <row r="112" spans="1:63" ht="6" customHeight="1" x14ac:dyDescent="0.15">
      <c r="A112" s="169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70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5"/>
      <c r="BB112" s="155"/>
      <c r="BC112" s="155"/>
      <c r="BD112" s="155"/>
      <c r="BE112" s="155"/>
      <c r="BF112" s="155"/>
      <c r="BG112" s="155"/>
      <c r="BH112" s="155"/>
      <c r="BI112" s="357"/>
      <c r="BJ112" s="214"/>
      <c r="BK112" s="215"/>
    </row>
    <row r="113" spans="1:63" ht="6" customHeight="1" x14ac:dyDescent="0.1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</row>
    <row r="114" spans="1:63" ht="6" customHeight="1" x14ac:dyDescent="0.15">
      <c r="A114" s="45"/>
      <c r="B114" s="45"/>
      <c r="C114" s="181"/>
      <c r="D114" s="181"/>
      <c r="E114" s="181"/>
      <c r="F114" s="182" t="s">
        <v>501</v>
      </c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</row>
    <row r="115" spans="1:63" ht="6" customHeight="1" x14ac:dyDescent="0.15">
      <c r="A115" s="45"/>
      <c r="B115" s="45"/>
      <c r="C115" s="181"/>
      <c r="D115" s="181"/>
      <c r="E115" s="181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</row>
    <row r="116" spans="1:63" ht="6" customHeight="1" x14ac:dyDescent="0.15">
      <c r="A116" s="45"/>
      <c r="B116" s="45"/>
      <c r="C116" s="183" t="s">
        <v>502</v>
      </c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</row>
    <row r="117" spans="1:63" ht="6" customHeight="1" x14ac:dyDescent="0.15">
      <c r="A117" s="45"/>
      <c r="B117" s="45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</row>
    <row r="118" spans="1:63" ht="6" customHeight="1" x14ac:dyDescent="0.1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</row>
    <row r="119" spans="1:63" ht="6" customHeight="1" x14ac:dyDescent="0.15">
      <c r="A119" s="45"/>
      <c r="B119" s="183" t="s">
        <v>503</v>
      </c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</row>
    <row r="120" spans="1:63" ht="6" customHeight="1" x14ac:dyDescent="0.15">
      <c r="A120" s="45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</row>
    <row r="121" spans="1:63" ht="6" customHeight="1" x14ac:dyDescent="0.15">
      <c r="A121" s="45"/>
      <c r="B121" s="45"/>
      <c r="C121" s="183" t="s">
        <v>499</v>
      </c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</row>
    <row r="122" spans="1:63" ht="6" customHeight="1" x14ac:dyDescent="0.15">
      <c r="A122" s="45"/>
      <c r="B122" s="45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</row>
    <row r="123" spans="1:63" ht="6" customHeight="1" x14ac:dyDescent="0.15">
      <c r="A123" s="45"/>
      <c r="B123" s="45"/>
      <c r="C123" s="183" t="s">
        <v>485</v>
      </c>
      <c r="D123" s="183"/>
      <c r="E123" s="183"/>
      <c r="F123" s="183"/>
      <c r="G123" s="183"/>
      <c r="H123" s="183"/>
      <c r="I123" s="183"/>
      <c r="J123" s="183"/>
      <c r="K123" s="183"/>
      <c r="L123" s="183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182" t="s">
        <v>486</v>
      </c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</row>
    <row r="124" spans="1:63" ht="6" customHeight="1" x14ac:dyDescent="0.15">
      <c r="A124" s="45"/>
      <c r="B124" s="45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</row>
    <row r="125" spans="1:63" ht="6" customHeight="1" x14ac:dyDescent="0.1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182" t="s">
        <v>102</v>
      </c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</row>
    <row r="126" spans="1:63" ht="6" customHeight="1" x14ac:dyDescent="0.1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183" t="s">
        <v>484</v>
      </c>
      <c r="P126" s="183"/>
      <c r="Q126" s="183"/>
      <c r="R126" s="183"/>
      <c r="S126" s="183"/>
      <c r="T126" s="183"/>
      <c r="U126" s="45"/>
      <c r="V126" s="45"/>
      <c r="W126" s="45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</row>
    <row r="127" spans="1:63" ht="6" customHeight="1" x14ac:dyDescent="0.1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183"/>
      <c r="P127" s="183"/>
      <c r="Q127" s="183"/>
      <c r="R127" s="183"/>
      <c r="S127" s="183"/>
      <c r="T127" s="183"/>
      <c r="U127" s="45"/>
      <c r="V127" s="45"/>
      <c r="W127" s="45"/>
      <c r="X127" s="182" t="s">
        <v>103</v>
      </c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</row>
    <row r="128" spans="1:63" ht="6" customHeight="1" x14ac:dyDescent="0.1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</row>
    <row r="129" spans="1:63" ht="6" customHeight="1" x14ac:dyDescent="0.1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180" t="s">
        <v>108</v>
      </c>
      <c r="Z129" s="180"/>
      <c r="AA129" s="180"/>
      <c r="AB129" s="180"/>
      <c r="AC129" s="180"/>
      <c r="AD129" s="180"/>
      <c r="AE129" s="180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</row>
    <row r="130" spans="1:63" ht="6" customHeight="1" x14ac:dyDescent="0.1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180"/>
      <c r="Z130" s="180"/>
      <c r="AA130" s="180"/>
      <c r="AB130" s="180"/>
      <c r="AC130" s="180"/>
      <c r="AD130" s="180"/>
      <c r="AE130" s="180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</row>
    <row r="131" spans="1:63" ht="6" customHeight="1" x14ac:dyDescent="0.1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</row>
    <row r="132" spans="1:63" ht="6" customHeight="1" x14ac:dyDescent="0.1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</row>
    <row r="133" spans="1:63" ht="6" customHeight="1" x14ac:dyDescent="0.1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</row>
    <row r="134" spans="1:63" ht="6" customHeight="1" x14ac:dyDescent="0.1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</row>
    <row r="135" spans="1:63" ht="6" customHeight="1" x14ac:dyDescent="0.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</row>
    <row r="136" spans="1:63" ht="6" customHeight="1" x14ac:dyDescent="0.1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</row>
    <row r="137" spans="1:63" ht="6" customHeight="1" x14ac:dyDescent="0.1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</row>
    <row r="138" spans="1:63" ht="6" customHeight="1" x14ac:dyDescent="0.1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</row>
    <row r="139" spans="1:63" ht="6" customHeight="1" x14ac:dyDescent="0.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</row>
  </sheetData>
  <customSheetViews>
    <customSheetView guid="{1CD4367B-6F74-4412-9A95-1DA4DA2ACEC7}" scale="145" fitToPage="1">
      <selection activeCell="H16" sqref="H16:K18"/>
      <pageMargins left="0.3" right="0.26" top="0.34" bottom="0.24" header="0.24" footer="0.2"/>
      <pageSetup paperSize="9" scale="91" orientation="portrait" r:id="rId1"/>
    </customSheetView>
  </customSheetViews>
  <mergeCells count="280">
    <mergeCell ref="AX4:AZ6"/>
    <mergeCell ref="BA4:BD6"/>
    <mergeCell ref="BE4:BE6"/>
    <mergeCell ref="BF4:BG6"/>
    <mergeCell ref="BH4:BH6"/>
    <mergeCell ref="BI4:BJ6"/>
    <mergeCell ref="BK4:BK6"/>
    <mergeCell ref="BJ28:BK35"/>
    <mergeCell ref="BJ36:BK38"/>
    <mergeCell ref="AY24:AZ26"/>
    <mergeCell ref="AT10:BK12"/>
    <mergeCell ref="AB42:AH44"/>
    <mergeCell ref="AI42:AJ44"/>
    <mergeCell ref="AK42:AQ44"/>
    <mergeCell ref="AR42:AZ44"/>
    <mergeCell ref="BJ42:BK44"/>
    <mergeCell ref="AI39:AQ41"/>
    <mergeCell ref="AR39:AZ41"/>
    <mergeCell ref="BJ39:BK41"/>
    <mergeCell ref="BA28:BI35"/>
    <mergeCell ref="BA36:BI38"/>
    <mergeCell ref="BA39:BI41"/>
    <mergeCell ref="BA42:BI44"/>
    <mergeCell ref="Z28:AH35"/>
    <mergeCell ref="AI28:AQ35"/>
    <mergeCell ref="AR28:AZ35"/>
    <mergeCell ref="AI36:AJ38"/>
    <mergeCell ref="AK36:AQ38"/>
    <mergeCell ref="Z42:AA44"/>
    <mergeCell ref="AR36:AZ38"/>
    <mergeCell ref="Z39:AA41"/>
    <mergeCell ref="AB39:AH41"/>
    <mergeCell ref="AO24:AP26"/>
    <mergeCell ref="AQ24:AS26"/>
    <mergeCell ref="W24:Z26"/>
    <mergeCell ref="AA24:AB26"/>
    <mergeCell ref="B14:F15"/>
    <mergeCell ref="AT16:BK18"/>
    <mergeCell ref="A19:BK23"/>
    <mergeCell ref="A24:B26"/>
    <mergeCell ref="C24:K26"/>
    <mergeCell ref="L24:P26"/>
    <mergeCell ref="BG24:BH26"/>
    <mergeCell ref="BA24:BF26"/>
    <mergeCell ref="Q24:R26"/>
    <mergeCell ref="AH24:AI26"/>
    <mergeCell ref="AJ24:AJ26"/>
    <mergeCell ref="S24:T26"/>
    <mergeCell ref="AK24:AL26"/>
    <mergeCell ref="U24:V26"/>
    <mergeCell ref="AT24:AT26"/>
    <mergeCell ref="AC24:AG26"/>
    <mergeCell ref="AM24:AN26"/>
    <mergeCell ref="AU24:AV26"/>
    <mergeCell ref="AW24:AX26"/>
    <mergeCell ref="AL10:AS18"/>
    <mergeCell ref="B9:F11"/>
    <mergeCell ref="AL7:AS9"/>
    <mergeCell ref="AT7:BK9"/>
    <mergeCell ref="A42:B44"/>
    <mergeCell ref="C42:N44"/>
    <mergeCell ref="O42:P44"/>
    <mergeCell ref="Q42:R44"/>
    <mergeCell ref="S42:Y44"/>
    <mergeCell ref="A39:B41"/>
    <mergeCell ref="Q39:R41"/>
    <mergeCell ref="S39:Y41"/>
    <mergeCell ref="G9:U11"/>
    <mergeCell ref="O12:S15"/>
    <mergeCell ref="T12:AF15"/>
    <mergeCell ref="B16:G18"/>
    <mergeCell ref="H16:K18"/>
    <mergeCell ref="L16:M18"/>
    <mergeCell ref="Z36:AA38"/>
    <mergeCell ref="AB36:AH38"/>
    <mergeCell ref="C39:N41"/>
    <mergeCell ref="O39:P41"/>
    <mergeCell ref="B12:F13"/>
    <mergeCell ref="G12:N15"/>
    <mergeCell ref="AT13:BK15"/>
    <mergeCell ref="C45:N47"/>
    <mergeCell ref="O45:P47"/>
    <mergeCell ref="Q45:R47"/>
    <mergeCell ref="S45:Y47"/>
    <mergeCell ref="C28:N35"/>
    <mergeCell ref="O28:P35"/>
    <mergeCell ref="Q28:Y35"/>
    <mergeCell ref="Q36:R38"/>
    <mergeCell ref="S36:Y38"/>
    <mergeCell ref="AI45:AQ47"/>
    <mergeCell ref="A36:B38"/>
    <mergeCell ref="C36:N38"/>
    <mergeCell ref="O36:P38"/>
    <mergeCell ref="BA52:BI54"/>
    <mergeCell ref="BJ48:BK51"/>
    <mergeCell ref="A52:B54"/>
    <mergeCell ref="C52:N54"/>
    <mergeCell ref="O52:P54"/>
    <mergeCell ref="Q52:R54"/>
    <mergeCell ref="S52:Y54"/>
    <mergeCell ref="AR52:AZ54"/>
    <mergeCell ref="Z48:AA51"/>
    <mergeCell ref="AB48:AH51"/>
    <mergeCell ref="AI48:AJ51"/>
    <mergeCell ref="AK48:AQ51"/>
    <mergeCell ref="AR48:AZ51"/>
    <mergeCell ref="Z52:AA54"/>
    <mergeCell ref="AB52:AH54"/>
    <mergeCell ref="AI52:AJ54"/>
    <mergeCell ref="AK52:AQ54"/>
    <mergeCell ref="BJ52:BK54"/>
    <mergeCell ref="A48:B51"/>
    <mergeCell ref="A45:B47"/>
    <mergeCell ref="BJ45:BK47"/>
    <mergeCell ref="AR45:AZ47"/>
    <mergeCell ref="A55:B60"/>
    <mergeCell ref="C55:N60"/>
    <mergeCell ref="O55:P60"/>
    <mergeCell ref="Q55:R60"/>
    <mergeCell ref="S55:Y60"/>
    <mergeCell ref="Z55:AA60"/>
    <mergeCell ref="BJ55:BK58"/>
    <mergeCell ref="BJ59:BK60"/>
    <mergeCell ref="C48:N51"/>
    <mergeCell ref="O48:P51"/>
    <mergeCell ref="BA45:BI47"/>
    <mergeCell ref="BA48:BI51"/>
    <mergeCell ref="Q48:R51"/>
    <mergeCell ref="S48:Y51"/>
    <mergeCell ref="AR55:BI58"/>
    <mergeCell ref="AR59:AR60"/>
    <mergeCell ref="AS59:AW60"/>
    <mergeCell ref="AX59:BI60"/>
    <mergeCell ref="AB55:AH60"/>
    <mergeCell ref="AI55:AJ60"/>
    <mergeCell ref="AK55:AQ60"/>
    <mergeCell ref="Z45:AH47"/>
    <mergeCell ref="BJ61:BK66"/>
    <mergeCell ref="A67:B70"/>
    <mergeCell ref="C67:N70"/>
    <mergeCell ref="O67:P70"/>
    <mergeCell ref="Q67:R70"/>
    <mergeCell ref="S67:Y70"/>
    <mergeCell ref="BJ67:BK70"/>
    <mergeCell ref="Z67:AA70"/>
    <mergeCell ref="AB67:AH70"/>
    <mergeCell ref="AI67:AJ70"/>
    <mergeCell ref="AK67:AQ70"/>
    <mergeCell ref="AB61:AH66"/>
    <mergeCell ref="A61:B66"/>
    <mergeCell ref="C61:N66"/>
    <mergeCell ref="O61:P66"/>
    <mergeCell ref="Q61:R66"/>
    <mergeCell ref="S61:Y66"/>
    <mergeCell ref="Z61:AA66"/>
    <mergeCell ref="AR67:AZ70"/>
    <mergeCell ref="BA61:BI66"/>
    <mergeCell ref="BA67:BI70"/>
    <mergeCell ref="AI61:AJ66"/>
    <mergeCell ref="AK61:AQ66"/>
    <mergeCell ref="AR61:AZ66"/>
    <mergeCell ref="BJ71:BK73"/>
    <mergeCell ref="A71:B73"/>
    <mergeCell ref="C71:N73"/>
    <mergeCell ref="O71:P73"/>
    <mergeCell ref="Q71:R73"/>
    <mergeCell ref="S71:Y73"/>
    <mergeCell ref="Z71:AA73"/>
    <mergeCell ref="AR71:AS73"/>
    <mergeCell ref="AT71:AZ73"/>
    <mergeCell ref="BA71:BB73"/>
    <mergeCell ref="BC71:BI73"/>
    <mergeCell ref="AB71:AH73"/>
    <mergeCell ref="AI71:AJ73"/>
    <mergeCell ref="AK71:AQ73"/>
    <mergeCell ref="BJ74:BK76"/>
    <mergeCell ref="A74:B76"/>
    <mergeCell ref="C74:N76"/>
    <mergeCell ref="O74:P76"/>
    <mergeCell ref="Q74:R76"/>
    <mergeCell ref="S74:Y76"/>
    <mergeCell ref="Z74:AA76"/>
    <mergeCell ref="BJ77:BK80"/>
    <mergeCell ref="AK77:AQ80"/>
    <mergeCell ref="BA74:BI76"/>
    <mergeCell ref="AB74:AH76"/>
    <mergeCell ref="AI74:AJ76"/>
    <mergeCell ref="AK74:AQ76"/>
    <mergeCell ref="AR74:AZ76"/>
    <mergeCell ref="C77:N80"/>
    <mergeCell ref="A77:B80"/>
    <mergeCell ref="BA77:BI80"/>
    <mergeCell ref="BJ102:BK104"/>
    <mergeCell ref="BJ81:BK84"/>
    <mergeCell ref="AR81:AS84"/>
    <mergeCell ref="O77:P80"/>
    <mergeCell ref="Q77:R80"/>
    <mergeCell ref="S77:Y80"/>
    <mergeCell ref="Z77:AA80"/>
    <mergeCell ref="AT81:AZ84"/>
    <mergeCell ref="BJ89:BK91"/>
    <mergeCell ref="BA81:BI84"/>
    <mergeCell ref="Z85:BI88"/>
    <mergeCell ref="Z89:BI91"/>
    <mergeCell ref="O85:P88"/>
    <mergeCell ref="Q85:R88"/>
    <mergeCell ref="S85:Y88"/>
    <mergeCell ref="BJ85:BK88"/>
    <mergeCell ref="O81:P84"/>
    <mergeCell ref="Q81:R84"/>
    <mergeCell ref="S81:Y84"/>
    <mergeCell ref="Z81:AA84"/>
    <mergeCell ref="AB81:AH84"/>
    <mergeCell ref="AI81:AJ84"/>
    <mergeCell ref="AB77:AH80"/>
    <mergeCell ref="AI77:AJ80"/>
    <mergeCell ref="BJ109:BK112"/>
    <mergeCell ref="A105:B108"/>
    <mergeCell ref="C105:N108"/>
    <mergeCell ref="BA109:BI112"/>
    <mergeCell ref="O105:P108"/>
    <mergeCell ref="Q105:R108"/>
    <mergeCell ref="S105:Y108"/>
    <mergeCell ref="Z105:AA108"/>
    <mergeCell ref="AR105:AZ108"/>
    <mergeCell ref="BJ105:BK108"/>
    <mergeCell ref="AB105:AH108"/>
    <mergeCell ref="AI105:AJ108"/>
    <mergeCell ref="AK105:AQ108"/>
    <mergeCell ref="S102:Y104"/>
    <mergeCell ref="Z102:AH104"/>
    <mergeCell ref="A85:B88"/>
    <mergeCell ref="C85:N88"/>
    <mergeCell ref="C89:N91"/>
    <mergeCell ref="O89:P91"/>
    <mergeCell ref="Q89:R91"/>
    <mergeCell ref="A109:N112"/>
    <mergeCell ref="O109:AZ112"/>
    <mergeCell ref="S89:Y91"/>
    <mergeCell ref="S95:BI97"/>
    <mergeCell ref="AI102:AQ104"/>
    <mergeCell ref="AR102:AZ104"/>
    <mergeCell ref="A95:B97"/>
    <mergeCell ref="C95:N97"/>
    <mergeCell ref="O95:P97"/>
    <mergeCell ref="Q95:R97"/>
    <mergeCell ref="BA102:BI104"/>
    <mergeCell ref="BA105:BI108"/>
    <mergeCell ref="A102:B104"/>
    <mergeCell ref="C102:N104"/>
    <mergeCell ref="O102:P104"/>
    <mergeCell ref="Q102:R104"/>
    <mergeCell ref="BJ95:BK97"/>
    <mergeCell ref="A89:B91"/>
    <mergeCell ref="A98:N101"/>
    <mergeCell ref="O98:AZ101"/>
    <mergeCell ref="BA98:BI101"/>
    <mergeCell ref="BJ98:BK101"/>
    <mergeCell ref="AR77:AZ80"/>
    <mergeCell ref="AK81:AQ84"/>
    <mergeCell ref="A81:B84"/>
    <mergeCell ref="C81:N84"/>
    <mergeCell ref="A92:B94"/>
    <mergeCell ref="C92:N94"/>
    <mergeCell ref="O92:P94"/>
    <mergeCell ref="S92:Y94"/>
    <mergeCell ref="Z92:BI94"/>
    <mergeCell ref="BJ92:BK94"/>
    <mergeCell ref="Q92:R94"/>
    <mergeCell ref="Y129:AE130"/>
    <mergeCell ref="C114:E115"/>
    <mergeCell ref="F114:AD115"/>
    <mergeCell ref="C116:S117"/>
    <mergeCell ref="B119:P120"/>
    <mergeCell ref="C121:Y122"/>
    <mergeCell ref="C123:L124"/>
    <mergeCell ref="X123:AN124"/>
    <mergeCell ref="X125:AO126"/>
    <mergeCell ref="X127:AN128"/>
    <mergeCell ref="O126:T127"/>
  </mergeCells>
  <phoneticPr fontId="19"/>
  <dataValidations count="2">
    <dataValidation type="list" allowBlank="1" showInputMessage="1" showErrorMessage="1" sqref="Z36:AA44 AI36:AJ38 AI42:AJ44 Z48:AA84 Q36:R84 AR71:AS73 BA71:BB73 AI105:AJ108 Q102:R108 AR81:AS84 Z105:AA108 AI48:AJ84 Q95:R97">
      <formula1>"○,　　"</formula1>
    </dataValidation>
    <dataValidation type="list" allowBlank="1" showInputMessage="1" showErrorMessage="1" sqref="Q92:R94">
      <formula1>"○,"</formula1>
    </dataValidation>
  </dataValidations>
  <pageMargins left="0.3" right="0.26" top="0.34" bottom="0.24" header="0.24" footer="0.2"/>
  <pageSetup paperSize="9" scale="92" orientation="portrait" r:id="rId2"/>
  <ignoredErrors>
    <ignoredError sqref="BJ39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4"/>
  <sheetViews>
    <sheetView showZeros="0" topLeftCell="A65" zoomScale="160" zoomScaleNormal="160" workbookViewId="0">
      <selection activeCell="BC27" sqref="BC27:BH29"/>
    </sheetView>
  </sheetViews>
  <sheetFormatPr defaultColWidth="3.125" defaultRowHeight="11.25" x14ac:dyDescent="0.15"/>
  <cols>
    <col min="1" max="63" width="1.625" style="61" customWidth="1"/>
    <col min="64" max="16384" width="3.125" style="61"/>
  </cols>
  <sheetData>
    <row r="1" spans="2:63" ht="6" customHeight="1" x14ac:dyDescent="0.15">
      <c r="B1" s="31"/>
      <c r="C1" s="31"/>
    </row>
    <row r="2" spans="2:63" ht="6" customHeight="1" x14ac:dyDescent="0.15"/>
    <row r="3" spans="2:63" ht="6" customHeight="1" x14ac:dyDescent="0.15">
      <c r="B3" s="33"/>
    </row>
    <row r="4" spans="2:63" ht="6" customHeight="1" x14ac:dyDescent="0.15">
      <c r="AX4" s="183" t="s">
        <v>517</v>
      </c>
      <c r="AY4" s="183"/>
      <c r="AZ4" s="183"/>
      <c r="BA4" s="429">
        <f>'治験（医薬品）'!AY4</f>
        <v>0</v>
      </c>
      <c r="BB4" s="429"/>
      <c r="BC4" s="429"/>
      <c r="BD4" s="429"/>
      <c r="BE4" s="274" t="s">
        <v>518</v>
      </c>
      <c r="BF4" s="429">
        <f>'治験（医薬品）'!BD4</f>
        <v>0</v>
      </c>
      <c r="BG4" s="429"/>
      <c r="BH4" s="274" t="s">
        <v>519</v>
      </c>
      <c r="BI4" s="429">
        <f>'治験（医薬品）'!BG4</f>
        <v>0</v>
      </c>
      <c r="BJ4" s="429"/>
      <c r="BK4" s="274" t="s">
        <v>521</v>
      </c>
    </row>
    <row r="5" spans="2:63" ht="6" customHeight="1" x14ac:dyDescent="0.15">
      <c r="AX5" s="183"/>
      <c r="AY5" s="183"/>
      <c r="AZ5" s="183"/>
      <c r="BA5" s="429"/>
      <c r="BB5" s="429"/>
      <c r="BC5" s="429"/>
      <c r="BD5" s="429"/>
      <c r="BE5" s="274"/>
      <c r="BF5" s="429"/>
      <c r="BG5" s="429"/>
      <c r="BH5" s="274"/>
      <c r="BI5" s="429"/>
      <c r="BJ5" s="429"/>
      <c r="BK5" s="274"/>
    </row>
    <row r="6" spans="2:63" ht="6" customHeight="1" x14ac:dyDescent="0.15">
      <c r="AX6" s="163"/>
      <c r="AY6" s="163"/>
      <c r="AZ6" s="163"/>
      <c r="BA6" s="430"/>
      <c r="BB6" s="430"/>
      <c r="BC6" s="430"/>
      <c r="BD6" s="430"/>
      <c r="BE6" s="275"/>
      <c r="BF6" s="430"/>
      <c r="BG6" s="430"/>
      <c r="BH6" s="275"/>
      <c r="BI6" s="430"/>
      <c r="BJ6" s="430"/>
      <c r="BK6" s="275"/>
    </row>
    <row r="7" spans="2:63" ht="6" customHeight="1" x14ac:dyDescent="0.15">
      <c r="AL7" s="156" t="s">
        <v>91</v>
      </c>
      <c r="AM7" s="157"/>
      <c r="AN7" s="157"/>
      <c r="AO7" s="157"/>
      <c r="AP7" s="157"/>
      <c r="AQ7" s="157"/>
      <c r="AR7" s="157"/>
      <c r="AS7" s="158"/>
      <c r="AT7" s="201">
        <f>'治験（医薬品）'!AT7:BI9</f>
        <v>0</v>
      </c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202"/>
    </row>
    <row r="8" spans="2:63" ht="6" customHeight="1" x14ac:dyDescent="0.15">
      <c r="AL8" s="159"/>
      <c r="AM8" s="160"/>
      <c r="AN8" s="160"/>
      <c r="AO8" s="160"/>
      <c r="AP8" s="160"/>
      <c r="AQ8" s="160"/>
      <c r="AR8" s="160"/>
      <c r="AS8" s="161"/>
      <c r="AT8" s="203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204"/>
    </row>
    <row r="9" spans="2:63" ht="6" customHeight="1" x14ac:dyDescent="0.15">
      <c r="B9" s="263" t="s">
        <v>169</v>
      </c>
      <c r="C9" s="263"/>
      <c r="D9" s="263"/>
      <c r="E9" s="263"/>
      <c r="F9" s="263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AL9" s="162"/>
      <c r="AM9" s="163"/>
      <c r="AN9" s="163"/>
      <c r="AO9" s="163"/>
      <c r="AP9" s="163"/>
      <c r="AQ9" s="163"/>
      <c r="AR9" s="163"/>
      <c r="AS9" s="164"/>
      <c r="AT9" s="214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215"/>
    </row>
    <row r="10" spans="2:63" ht="6" customHeight="1" x14ac:dyDescent="0.15">
      <c r="B10" s="263"/>
      <c r="C10" s="263"/>
      <c r="D10" s="263"/>
      <c r="E10" s="263"/>
      <c r="F10" s="263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AL10" s="159" t="s">
        <v>89</v>
      </c>
      <c r="AM10" s="160"/>
      <c r="AN10" s="160"/>
      <c r="AO10" s="160"/>
      <c r="AP10" s="160"/>
      <c r="AQ10" s="160"/>
      <c r="AR10" s="160"/>
      <c r="AS10" s="161"/>
      <c r="AT10" s="258" t="s">
        <v>320</v>
      </c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</row>
    <row r="11" spans="2:63" ht="6" customHeight="1" x14ac:dyDescent="0.15">
      <c r="B11" s="264"/>
      <c r="C11" s="264"/>
      <c r="D11" s="264"/>
      <c r="E11" s="264"/>
      <c r="F11" s="264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AL11" s="159"/>
      <c r="AM11" s="160"/>
      <c r="AN11" s="160"/>
      <c r="AO11" s="160"/>
      <c r="AP11" s="160"/>
      <c r="AQ11" s="160"/>
      <c r="AR11" s="160"/>
      <c r="AS11" s="161"/>
      <c r="AT11" s="253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2"/>
    </row>
    <row r="12" spans="2:63" ht="6" customHeight="1" x14ac:dyDescent="0.15">
      <c r="B12" s="262" t="s">
        <v>170</v>
      </c>
      <c r="C12" s="262"/>
      <c r="D12" s="262"/>
      <c r="E12" s="262"/>
      <c r="F12" s="262"/>
      <c r="G12" s="443"/>
      <c r="H12" s="443"/>
      <c r="I12" s="443"/>
      <c r="J12" s="443"/>
      <c r="K12" s="443"/>
      <c r="L12" s="443"/>
      <c r="M12" s="443"/>
      <c r="N12" s="443"/>
      <c r="O12" s="262" t="s">
        <v>172</v>
      </c>
      <c r="P12" s="262"/>
      <c r="Q12" s="262"/>
      <c r="R12" s="262"/>
      <c r="S12" s="262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L12" s="159"/>
      <c r="AM12" s="160"/>
      <c r="AN12" s="160"/>
      <c r="AO12" s="160"/>
      <c r="AP12" s="160"/>
      <c r="AQ12" s="160"/>
      <c r="AR12" s="160"/>
      <c r="AS12" s="161"/>
      <c r="AT12" s="254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6"/>
    </row>
    <row r="13" spans="2:63" ht="6" customHeight="1" x14ac:dyDescent="0.15">
      <c r="B13" s="263"/>
      <c r="C13" s="263"/>
      <c r="D13" s="263"/>
      <c r="E13" s="263"/>
      <c r="F13" s="263"/>
      <c r="G13" s="444"/>
      <c r="H13" s="444"/>
      <c r="I13" s="444"/>
      <c r="J13" s="444"/>
      <c r="K13" s="444"/>
      <c r="L13" s="444"/>
      <c r="M13" s="444"/>
      <c r="N13" s="444"/>
      <c r="O13" s="263"/>
      <c r="P13" s="263"/>
      <c r="Q13" s="263"/>
      <c r="R13" s="263"/>
      <c r="S13" s="263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L13" s="159"/>
      <c r="AM13" s="160"/>
      <c r="AN13" s="160"/>
      <c r="AO13" s="160"/>
      <c r="AP13" s="160"/>
      <c r="AQ13" s="160"/>
      <c r="AR13" s="160"/>
      <c r="AS13" s="161"/>
      <c r="AT13" s="278" t="s">
        <v>543</v>
      </c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80"/>
    </row>
    <row r="14" spans="2:63" ht="6" customHeight="1" x14ac:dyDescent="0.15">
      <c r="B14" s="263" t="s">
        <v>171</v>
      </c>
      <c r="C14" s="263"/>
      <c r="D14" s="263"/>
      <c r="E14" s="263"/>
      <c r="F14" s="263"/>
      <c r="G14" s="444"/>
      <c r="H14" s="444"/>
      <c r="I14" s="444"/>
      <c r="J14" s="444"/>
      <c r="K14" s="444"/>
      <c r="L14" s="444"/>
      <c r="M14" s="444"/>
      <c r="N14" s="444"/>
      <c r="O14" s="263"/>
      <c r="P14" s="263"/>
      <c r="Q14" s="263"/>
      <c r="R14" s="263"/>
      <c r="S14" s="263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L14" s="159"/>
      <c r="AM14" s="160"/>
      <c r="AN14" s="160"/>
      <c r="AO14" s="160"/>
      <c r="AP14" s="160"/>
      <c r="AQ14" s="160"/>
      <c r="AR14" s="160"/>
      <c r="AS14" s="161"/>
      <c r="AT14" s="281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3"/>
    </row>
    <row r="15" spans="2:63" ht="6" customHeight="1" x14ac:dyDescent="0.15">
      <c r="B15" s="264"/>
      <c r="C15" s="264"/>
      <c r="D15" s="264"/>
      <c r="E15" s="264"/>
      <c r="F15" s="264"/>
      <c r="G15" s="445"/>
      <c r="H15" s="445"/>
      <c r="I15" s="445"/>
      <c r="J15" s="445"/>
      <c r="K15" s="445"/>
      <c r="L15" s="445"/>
      <c r="M15" s="445"/>
      <c r="N15" s="445"/>
      <c r="O15" s="264"/>
      <c r="P15" s="264"/>
      <c r="Q15" s="264"/>
      <c r="R15" s="264"/>
      <c r="S15" s="264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L15" s="159"/>
      <c r="AM15" s="160"/>
      <c r="AN15" s="160"/>
      <c r="AO15" s="160"/>
      <c r="AP15" s="160"/>
      <c r="AQ15" s="160"/>
      <c r="AR15" s="160"/>
      <c r="AS15" s="161"/>
      <c r="AT15" s="284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6"/>
    </row>
    <row r="16" spans="2:63" ht="6" customHeight="1" x14ac:dyDescent="0.15">
      <c r="B16" s="262" t="s">
        <v>488</v>
      </c>
      <c r="C16" s="262"/>
      <c r="D16" s="262"/>
      <c r="E16" s="262"/>
      <c r="F16" s="262"/>
      <c r="G16" s="262"/>
      <c r="H16" s="443"/>
      <c r="I16" s="443"/>
      <c r="J16" s="443"/>
      <c r="K16" s="443"/>
      <c r="L16" s="262" t="s">
        <v>504</v>
      </c>
      <c r="M16" s="262"/>
      <c r="N16" s="121"/>
      <c r="O16" s="121"/>
      <c r="P16" s="121"/>
      <c r="AL16" s="159"/>
      <c r="AM16" s="160"/>
      <c r="AN16" s="160"/>
      <c r="AO16" s="160"/>
      <c r="AP16" s="160"/>
      <c r="AQ16" s="160"/>
      <c r="AR16" s="160"/>
      <c r="AS16" s="161"/>
      <c r="AT16" s="258" t="s">
        <v>146</v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</row>
    <row r="17" spans="1:63" ht="6" customHeight="1" x14ac:dyDescent="0.15">
      <c r="B17" s="263"/>
      <c r="C17" s="263"/>
      <c r="D17" s="263"/>
      <c r="E17" s="263"/>
      <c r="F17" s="263"/>
      <c r="G17" s="263"/>
      <c r="H17" s="444"/>
      <c r="I17" s="444"/>
      <c r="J17" s="444"/>
      <c r="K17" s="444"/>
      <c r="L17" s="263"/>
      <c r="M17" s="263"/>
      <c r="N17" s="122"/>
      <c r="O17" s="122"/>
      <c r="P17" s="122"/>
      <c r="AL17" s="159"/>
      <c r="AM17" s="160"/>
      <c r="AN17" s="160"/>
      <c r="AO17" s="160"/>
      <c r="AP17" s="160"/>
      <c r="AQ17" s="160"/>
      <c r="AR17" s="160"/>
      <c r="AS17" s="161"/>
      <c r="AT17" s="253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2"/>
    </row>
    <row r="18" spans="1:63" ht="6" customHeight="1" x14ac:dyDescent="0.15">
      <c r="B18" s="264"/>
      <c r="C18" s="264"/>
      <c r="D18" s="264"/>
      <c r="E18" s="264"/>
      <c r="F18" s="264"/>
      <c r="G18" s="264"/>
      <c r="H18" s="445"/>
      <c r="I18" s="445"/>
      <c r="J18" s="445"/>
      <c r="K18" s="445"/>
      <c r="L18" s="264"/>
      <c r="M18" s="264"/>
      <c r="N18" s="122"/>
      <c r="O18" s="122"/>
      <c r="P18" s="122"/>
      <c r="AL18" s="162"/>
      <c r="AM18" s="163"/>
      <c r="AN18" s="163"/>
      <c r="AO18" s="163"/>
      <c r="AP18" s="163"/>
      <c r="AQ18" s="163"/>
      <c r="AR18" s="163"/>
      <c r="AS18" s="164"/>
      <c r="AT18" s="254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6"/>
    </row>
    <row r="19" spans="1:63" ht="6" customHeight="1" x14ac:dyDescent="0.15">
      <c r="A19" s="267" t="s">
        <v>147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</row>
    <row r="20" spans="1:63" ht="6" customHeight="1" x14ac:dyDescent="0.1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</row>
    <row r="21" spans="1:63" ht="6" customHeight="1" x14ac:dyDescent="0.1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</row>
    <row r="22" spans="1:63" ht="6" customHeight="1" x14ac:dyDescent="0.1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</row>
    <row r="23" spans="1:63" ht="6" customHeight="1" x14ac:dyDescent="0.1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</row>
    <row r="24" spans="1:63" ht="6" customHeight="1" x14ac:dyDescent="0.15">
      <c r="A24" s="186" t="s">
        <v>440</v>
      </c>
      <c r="B24" s="186"/>
      <c r="C24" s="266" t="s">
        <v>458</v>
      </c>
      <c r="D24" s="266"/>
      <c r="E24" s="266"/>
      <c r="F24" s="266"/>
      <c r="G24" s="266"/>
      <c r="H24" s="266"/>
      <c r="I24" s="266"/>
      <c r="J24" s="266"/>
      <c r="K24" s="266"/>
      <c r="L24" s="47"/>
      <c r="M24" s="47"/>
      <c r="N24" s="47"/>
      <c r="O24" s="47"/>
      <c r="P24" s="47"/>
      <c r="Q24" s="52"/>
      <c r="R24" s="52"/>
      <c r="S24" s="47"/>
      <c r="T24" s="47"/>
      <c r="U24" s="52"/>
      <c r="V24" s="52"/>
      <c r="W24" s="47"/>
      <c r="X24" s="47"/>
      <c r="Y24" s="47"/>
      <c r="Z24" s="47"/>
      <c r="AA24" s="47"/>
      <c r="AB24" s="47"/>
      <c r="AC24" s="53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52"/>
      <c r="AO24" s="52"/>
      <c r="AP24" s="47"/>
      <c r="AQ24" s="47"/>
      <c r="AR24" s="47"/>
      <c r="AS24" s="47"/>
      <c r="AT24" s="47"/>
      <c r="AU24" s="47"/>
      <c r="AV24" s="47"/>
      <c r="AW24" s="47"/>
      <c r="AX24" s="60"/>
      <c r="AY24" s="60"/>
      <c r="AZ24" s="47"/>
      <c r="BA24" s="47"/>
      <c r="BB24" s="47"/>
      <c r="BC24" s="428" t="s">
        <v>324</v>
      </c>
      <c r="BD24" s="428"/>
      <c r="BE24" s="428"/>
      <c r="BF24" s="428"/>
      <c r="BG24" s="428"/>
      <c r="BH24" s="428"/>
      <c r="BI24" s="428"/>
      <c r="BJ24" s="428"/>
      <c r="BK24" s="428"/>
    </row>
    <row r="25" spans="1:63" ht="6" customHeight="1" x14ac:dyDescent="0.15">
      <c r="A25" s="186"/>
      <c r="B25" s="186"/>
      <c r="C25" s="266"/>
      <c r="D25" s="266"/>
      <c r="E25" s="266"/>
      <c r="F25" s="266"/>
      <c r="G25" s="266"/>
      <c r="H25" s="266"/>
      <c r="I25" s="266"/>
      <c r="J25" s="266"/>
      <c r="K25" s="266"/>
      <c r="L25" s="47"/>
      <c r="M25" s="47"/>
      <c r="N25" s="47"/>
      <c r="O25" s="47"/>
      <c r="P25" s="47"/>
      <c r="Q25" s="52"/>
      <c r="R25" s="52"/>
      <c r="S25" s="47"/>
      <c r="T25" s="47"/>
      <c r="U25" s="52"/>
      <c r="V25" s="52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52"/>
      <c r="AO25" s="52"/>
      <c r="AP25" s="47"/>
      <c r="AQ25" s="47"/>
      <c r="AR25" s="47"/>
      <c r="AS25" s="47"/>
      <c r="AT25" s="47"/>
      <c r="AU25" s="47"/>
      <c r="AV25" s="47"/>
      <c r="AW25" s="47"/>
      <c r="AX25" s="60"/>
      <c r="AY25" s="60"/>
      <c r="AZ25" s="47"/>
      <c r="BA25" s="47"/>
      <c r="BB25" s="47"/>
      <c r="BC25" s="428"/>
      <c r="BD25" s="428"/>
      <c r="BE25" s="428"/>
      <c r="BF25" s="428"/>
      <c r="BG25" s="428"/>
      <c r="BH25" s="428"/>
      <c r="BI25" s="428"/>
      <c r="BJ25" s="428"/>
      <c r="BK25" s="428"/>
    </row>
    <row r="26" spans="1:63" ht="6" customHeight="1" x14ac:dyDescent="0.15">
      <c r="A26" s="186"/>
      <c r="B26" s="186"/>
      <c r="C26" s="266"/>
      <c r="D26" s="266"/>
      <c r="E26" s="266"/>
      <c r="F26" s="266"/>
      <c r="G26" s="266"/>
      <c r="H26" s="266"/>
      <c r="I26" s="266"/>
      <c r="J26" s="266"/>
      <c r="K26" s="266"/>
      <c r="L26" s="47"/>
      <c r="M26" s="47"/>
      <c r="N26" s="47"/>
      <c r="O26" s="47"/>
      <c r="P26" s="47"/>
      <c r="Q26" s="52"/>
      <c r="R26" s="52"/>
      <c r="S26" s="47"/>
      <c r="T26" s="47"/>
      <c r="U26" s="52"/>
      <c r="V26" s="52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52"/>
      <c r="AO26" s="52"/>
      <c r="AP26" s="47"/>
      <c r="AQ26" s="47"/>
      <c r="AR26" s="47"/>
      <c r="AS26" s="47"/>
      <c r="AT26" s="47"/>
      <c r="AU26" s="47"/>
      <c r="AV26" s="47"/>
      <c r="AW26" s="47"/>
      <c r="AX26" s="60"/>
      <c r="AY26" s="60"/>
      <c r="AZ26" s="47"/>
      <c r="BA26" s="47"/>
      <c r="BB26" s="47"/>
      <c r="BC26" s="428"/>
      <c r="BD26" s="428"/>
      <c r="BE26" s="428"/>
      <c r="BF26" s="428"/>
      <c r="BG26" s="428"/>
      <c r="BH26" s="428"/>
      <c r="BI26" s="428"/>
      <c r="BJ26" s="428"/>
      <c r="BK26" s="428"/>
    </row>
    <row r="27" spans="1:63" ht="6" customHeight="1" x14ac:dyDescent="0.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186" t="s">
        <v>441</v>
      </c>
      <c r="M27" s="186"/>
      <c r="N27" s="186"/>
      <c r="O27" s="186"/>
      <c r="P27" s="186"/>
      <c r="Q27" s="259" t="str">
        <f>AZ51</f>
        <v/>
      </c>
      <c r="R27" s="259"/>
      <c r="S27" s="186" t="s">
        <v>325</v>
      </c>
      <c r="T27" s="186"/>
      <c r="U27" s="259">
        <f>H16</f>
        <v>0</v>
      </c>
      <c r="V27" s="259"/>
      <c r="W27" s="186" t="s">
        <v>176</v>
      </c>
      <c r="X27" s="186"/>
      <c r="Y27" s="186"/>
      <c r="Z27" s="186"/>
      <c r="AA27" s="186" t="s">
        <v>322</v>
      </c>
      <c r="AB27" s="186"/>
      <c r="AC27" s="422">
        <v>6000</v>
      </c>
      <c r="AD27" s="422"/>
      <c r="AE27" s="422"/>
      <c r="AF27" s="186" t="s">
        <v>180</v>
      </c>
      <c r="AG27" s="186" t="s">
        <v>442</v>
      </c>
      <c r="AH27" s="186"/>
      <c r="AI27" s="186" t="s">
        <v>443</v>
      </c>
      <c r="AJ27" s="186"/>
      <c r="AK27" s="186"/>
      <c r="AL27" s="186"/>
      <c r="AM27" s="186"/>
      <c r="AN27" s="441" t="str">
        <f>AZ60</f>
        <v>0</v>
      </c>
      <c r="AO27" s="441"/>
      <c r="AP27" s="440" t="s">
        <v>444</v>
      </c>
      <c r="AQ27" s="440"/>
      <c r="AR27" s="422">
        <v>6000</v>
      </c>
      <c r="AS27" s="422"/>
      <c r="AT27" s="422"/>
      <c r="AU27" s="186" t="s">
        <v>378</v>
      </c>
      <c r="AV27" s="186"/>
      <c r="AW27" s="186" t="s">
        <v>444</v>
      </c>
      <c r="AX27" s="186"/>
      <c r="AY27" s="186">
        <v>1.1000000000000001</v>
      </c>
      <c r="AZ27" s="186"/>
      <c r="BA27" s="186" t="s">
        <v>445</v>
      </c>
      <c r="BB27" s="186"/>
      <c r="BC27" s="184" t="e">
        <f>(Q27*U27*AC27+AN27*AR27)*1.1</f>
        <v>#VALUE!</v>
      </c>
      <c r="BD27" s="184"/>
      <c r="BE27" s="184"/>
      <c r="BF27" s="184"/>
      <c r="BG27" s="184"/>
      <c r="BH27" s="184"/>
      <c r="BI27" s="287" t="s">
        <v>180</v>
      </c>
      <c r="BJ27" s="287"/>
      <c r="BK27" s="79"/>
    </row>
    <row r="28" spans="1:63" ht="6" customHeight="1" x14ac:dyDescent="0.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86"/>
      <c r="M28" s="186"/>
      <c r="N28" s="186"/>
      <c r="O28" s="186"/>
      <c r="P28" s="186"/>
      <c r="Q28" s="259"/>
      <c r="R28" s="259"/>
      <c r="S28" s="186"/>
      <c r="T28" s="186"/>
      <c r="U28" s="259"/>
      <c r="V28" s="259"/>
      <c r="W28" s="186"/>
      <c r="X28" s="186"/>
      <c r="Y28" s="186"/>
      <c r="Z28" s="186"/>
      <c r="AA28" s="186"/>
      <c r="AB28" s="186"/>
      <c r="AC28" s="422"/>
      <c r="AD28" s="422"/>
      <c r="AE28" s="422"/>
      <c r="AF28" s="186"/>
      <c r="AG28" s="186"/>
      <c r="AH28" s="186"/>
      <c r="AI28" s="186"/>
      <c r="AJ28" s="186"/>
      <c r="AK28" s="186"/>
      <c r="AL28" s="186"/>
      <c r="AM28" s="186"/>
      <c r="AN28" s="441"/>
      <c r="AO28" s="441"/>
      <c r="AP28" s="440"/>
      <c r="AQ28" s="440"/>
      <c r="AR28" s="422"/>
      <c r="AS28" s="422"/>
      <c r="AT28" s="422"/>
      <c r="AU28" s="186"/>
      <c r="AV28" s="186"/>
      <c r="AW28" s="186"/>
      <c r="AX28" s="186"/>
      <c r="AY28" s="186"/>
      <c r="AZ28" s="186"/>
      <c r="BA28" s="186"/>
      <c r="BB28" s="186"/>
      <c r="BC28" s="184"/>
      <c r="BD28" s="184"/>
      <c r="BE28" s="184"/>
      <c r="BF28" s="184"/>
      <c r="BG28" s="184"/>
      <c r="BH28" s="184"/>
      <c r="BI28" s="287"/>
      <c r="BJ28" s="287"/>
      <c r="BK28" s="79"/>
    </row>
    <row r="29" spans="1:63" ht="6" customHeight="1" x14ac:dyDescent="0.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186"/>
      <c r="M29" s="186"/>
      <c r="N29" s="186"/>
      <c r="O29" s="186"/>
      <c r="P29" s="186"/>
      <c r="Q29" s="260"/>
      <c r="R29" s="260"/>
      <c r="S29" s="186"/>
      <c r="T29" s="186"/>
      <c r="U29" s="260"/>
      <c r="V29" s="260"/>
      <c r="W29" s="186"/>
      <c r="X29" s="186"/>
      <c r="Y29" s="186"/>
      <c r="Z29" s="186"/>
      <c r="AA29" s="186"/>
      <c r="AB29" s="186"/>
      <c r="AC29" s="422"/>
      <c r="AD29" s="422"/>
      <c r="AE29" s="422"/>
      <c r="AF29" s="186"/>
      <c r="AG29" s="186"/>
      <c r="AH29" s="186"/>
      <c r="AI29" s="186"/>
      <c r="AJ29" s="186"/>
      <c r="AK29" s="186"/>
      <c r="AL29" s="186"/>
      <c r="AM29" s="186"/>
      <c r="AN29" s="442"/>
      <c r="AO29" s="442"/>
      <c r="AP29" s="440"/>
      <c r="AQ29" s="440"/>
      <c r="AR29" s="422"/>
      <c r="AS29" s="422"/>
      <c r="AT29" s="422"/>
      <c r="AU29" s="186"/>
      <c r="AV29" s="186"/>
      <c r="AW29" s="186"/>
      <c r="AX29" s="186"/>
      <c r="AY29" s="186"/>
      <c r="AZ29" s="186"/>
      <c r="BA29" s="186"/>
      <c r="BB29" s="186"/>
      <c r="BC29" s="185"/>
      <c r="BD29" s="185"/>
      <c r="BE29" s="185"/>
      <c r="BF29" s="185"/>
      <c r="BG29" s="185"/>
      <c r="BH29" s="185"/>
      <c r="BI29" s="287"/>
      <c r="BJ29" s="287"/>
      <c r="BK29" s="79"/>
    </row>
    <row r="30" spans="1:63" ht="6" customHeight="1" x14ac:dyDescent="0.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77"/>
      <c r="M30" s="77"/>
      <c r="N30" s="77"/>
      <c r="O30" s="77"/>
      <c r="P30" s="77"/>
      <c r="Q30" s="73"/>
      <c r="R30" s="73"/>
      <c r="S30" s="60"/>
      <c r="T30" s="60"/>
      <c r="U30" s="73"/>
      <c r="V30" s="73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3"/>
      <c r="AO30" s="73"/>
      <c r="AP30" s="60"/>
      <c r="AQ30" s="60"/>
      <c r="AR30" s="60"/>
      <c r="AS30" s="60"/>
      <c r="AT30" s="60"/>
      <c r="AU30" s="60"/>
      <c r="AV30" s="60"/>
      <c r="AW30" s="60"/>
      <c r="AX30" s="73"/>
      <c r="AY30" s="73"/>
      <c r="AZ30" s="73"/>
      <c r="BA30" s="73"/>
      <c r="BB30" s="73"/>
      <c r="BC30" s="60"/>
      <c r="BD30" s="73"/>
      <c r="BE30" s="73"/>
      <c r="BF30" s="73"/>
      <c r="BG30" s="73"/>
      <c r="BH30" s="73"/>
      <c r="BI30" s="73"/>
      <c r="BJ30" s="73"/>
      <c r="BK30" s="60"/>
    </row>
    <row r="31" spans="1:63" ht="6" customHeight="1" x14ac:dyDescent="0.15">
      <c r="AX31" s="83"/>
      <c r="AY31" s="83"/>
      <c r="AZ31" s="83"/>
      <c r="BA31" s="83"/>
      <c r="BB31" s="83"/>
      <c r="BC31" s="83"/>
      <c r="BD31" s="83"/>
      <c r="BE31" s="49"/>
      <c r="BF31" s="49"/>
      <c r="BG31" s="71"/>
      <c r="BH31" s="71"/>
      <c r="BI31" s="71"/>
      <c r="BJ31" s="49"/>
      <c r="BK31" s="49"/>
    </row>
    <row r="32" spans="1:63" ht="6" customHeight="1" x14ac:dyDescent="0.15">
      <c r="I32" s="62"/>
      <c r="J32" s="63"/>
      <c r="K32" s="156" t="s">
        <v>48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265" t="s">
        <v>1</v>
      </c>
      <c r="X32" s="319"/>
      <c r="Y32" s="216" t="s">
        <v>184</v>
      </c>
      <c r="Z32" s="271"/>
      <c r="AA32" s="271"/>
      <c r="AB32" s="271"/>
      <c r="AC32" s="271"/>
      <c r="AD32" s="271"/>
      <c r="AE32" s="271"/>
      <c r="AF32" s="271"/>
      <c r="AG32" s="288"/>
      <c r="AH32" s="216" t="s">
        <v>330</v>
      </c>
      <c r="AI32" s="271"/>
      <c r="AJ32" s="271"/>
      <c r="AK32" s="271"/>
      <c r="AL32" s="271"/>
      <c r="AM32" s="271"/>
      <c r="AN32" s="271"/>
      <c r="AO32" s="271"/>
      <c r="AP32" s="288"/>
      <c r="AQ32" s="216" t="s">
        <v>331</v>
      </c>
      <c r="AR32" s="271"/>
      <c r="AS32" s="271"/>
      <c r="AT32" s="271"/>
      <c r="AU32" s="271"/>
      <c r="AV32" s="271"/>
      <c r="AW32" s="271"/>
      <c r="AX32" s="271"/>
      <c r="AY32" s="288"/>
      <c r="AZ32" s="265" t="s">
        <v>453</v>
      </c>
      <c r="BA32" s="319"/>
      <c r="BB32" s="83"/>
      <c r="BC32" s="83"/>
      <c r="BD32" s="83"/>
      <c r="BE32" s="49"/>
      <c r="BF32" s="49"/>
      <c r="BG32" s="71"/>
      <c r="BH32" s="71"/>
      <c r="BI32" s="71"/>
      <c r="BJ32" s="49"/>
      <c r="BK32" s="49"/>
    </row>
    <row r="33" spans="9:63" ht="6" customHeight="1" x14ac:dyDescent="0.15">
      <c r="I33" s="64"/>
      <c r="J33" s="66"/>
      <c r="K33" s="159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1"/>
      <c r="W33" s="320"/>
      <c r="X33" s="321"/>
      <c r="Y33" s="289"/>
      <c r="Z33" s="272"/>
      <c r="AA33" s="272"/>
      <c r="AB33" s="272"/>
      <c r="AC33" s="272"/>
      <c r="AD33" s="272"/>
      <c r="AE33" s="272"/>
      <c r="AF33" s="272"/>
      <c r="AG33" s="290"/>
      <c r="AH33" s="289"/>
      <c r="AI33" s="272"/>
      <c r="AJ33" s="272"/>
      <c r="AK33" s="272"/>
      <c r="AL33" s="272"/>
      <c r="AM33" s="272"/>
      <c r="AN33" s="272"/>
      <c r="AO33" s="272"/>
      <c r="AP33" s="290"/>
      <c r="AQ33" s="289"/>
      <c r="AR33" s="272"/>
      <c r="AS33" s="272"/>
      <c r="AT33" s="272"/>
      <c r="AU33" s="272"/>
      <c r="AV33" s="272"/>
      <c r="AW33" s="272"/>
      <c r="AX33" s="272"/>
      <c r="AY33" s="290"/>
      <c r="AZ33" s="320"/>
      <c r="BA33" s="321"/>
      <c r="BB33" s="83"/>
      <c r="BC33" s="83"/>
      <c r="BD33" s="83"/>
      <c r="BE33" s="49"/>
      <c r="BF33" s="49"/>
      <c r="BG33" s="71"/>
      <c r="BH33" s="71"/>
      <c r="BI33" s="71"/>
      <c r="BJ33" s="49"/>
      <c r="BK33" s="49"/>
    </row>
    <row r="34" spans="9:63" ht="6" customHeight="1" x14ac:dyDescent="0.15">
      <c r="I34" s="64"/>
      <c r="J34" s="66"/>
      <c r="K34" s="159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W34" s="320"/>
      <c r="X34" s="321"/>
      <c r="Y34" s="289"/>
      <c r="Z34" s="272"/>
      <c r="AA34" s="272"/>
      <c r="AB34" s="272"/>
      <c r="AC34" s="272"/>
      <c r="AD34" s="272"/>
      <c r="AE34" s="272"/>
      <c r="AF34" s="272"/>
      <c r="AG34" s="290"/>
      <c r="AH34" s="289"/>
      <c r="AI34" s="272"/>
      <c r="AJ34" s="272"/>
      <c r="AK34" s="272"/>
      <c r="AL34" s="272"/>
      <c r="AM34" s="272"/>
      <c r="AN34" s="272"/>
      <c r="AO34" s="272"/>
      <c r="AP34" s="290"/>
      <c r="AQ34" s="289"/>
      <c r="AR34" s="272"/>
      <c r="AS34" s="272"/>
      <c r="AT34" s="272"/>
      <c r="AU34" s="272"/>
      <c r="AV34" s="272"/>
      <c r="AW34" s="272"/>
      <c r="AX34" s="272"/>
      <c r="AY34" s="290"/>
      <c r="AZ34" s="320"/>
      <c r="BA34" s="321"/>
      <c r="BB34" s="83"/>
      <c r="BC34" s="83"/>
      <c r="BD34" s="83"/>
      <c r="BE34" s="49"/>
      <c r="BF34" s="49"/>
      <c r="BG34" s="71"/>
      <c r="BH34" s="71"/>
      <c r="BI34" s="71"/>
      <c r="BJ34" s="49"/>
      <c r="BK34" s="49"/>
    </row>
    <row r="35" spans="9:63" ht="6" customHeight="1" x14ac:dyDescent="0.15">
      <c r="I35" s="64"/>
      <c r="J35" s="66"/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1"/>
      <c r="W35" s="320"/>
      <c r="X35" s="321"/>
      <c r="Y35" s="289"/>
      <c r="Z35" s="272"/>
      <c r="AA35" s="272"/>
      <c r="AB35" s="272"/>
      <c r="AC35" s="272"/>
      <c r="AD35" s="272"/>
      <c r="AE35" s="272"/>
      <c r="AF35" s="272"/>
      <c r="AG35" s="290"/>
      <c r="AH35" s="289"/>
      <c r="AI35" s="272"/>
      <c r="AJ35" s="272"/>
      <c r="AK35" s="272"/>
      <c r="AL35" s="272"/>
      <c r="AM35" s="272"/>
      <c r="AN35" s="272"/>
      <c r="AO35" s="272"/>
      <c r="AP35" s="290"/>
      <c r="AQ35" s="289"/>
      <c r="AR35" s="272"/>
      <c r="AS35" s="272"/>
      <c r="AT35" s="272"/>
      <c r="AU35" s="272"/>
      <c r="AV35" s="272"/>
      <c r="AW35" s="272"/>
      <c r="AX35" s="272"/>
      <c r="AY35" s="290"/>
      <c r="AZ35" s="320"/>
      <c r="BA35" s="321"/>
      <c r="BB35" s="83"/>
      <c r="BC35" s="83"/>
      <c r="BD35" s="83"/>
      <c r="BE35" s="49"/>
      <c r="BF35" s="49"/>
      <c r="BG35" s="71"/>
      <c r="BH35" s="71"/>
      <c r="BI35" s="71"/>
      <c r="BJ35" s="49"/>
      <c r="BK35" s="49"/>
    </row>
    <row r="36" spans="9:63" ht="6" customHeight="1" x14ac:dyDescent="0.15">
      <c r="I36" s="64"/>
      <c r="J36" s="66"/>
      <c r="K36" s="159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1"/>
      <c r="W36" s="320"/>
      <c r="X36" s="321"/>
      <c r="Y36" s="289"/>
      <c r="Z36" s="272"/>
      <c r="AA36" s="272"/>
      <c r="AB36" s="272"/>
      <c r="AC36" s="272"/>
      <c r="AD36" s="272"/>
      <c r="AE36" s="272"/>
      <c r="AF36" s="272"/>
      <c r="AG36" s="290"/>
      <c r="AH36" s="289"/>
      <c r="AI36" s="272"/>
      <c r="AJ36" s="272"/>
      <c r="AK36" s="272"/>
      <c r="AL36" s="272"/>
      <c r="AM36" s="272"/>
      <c r="AN36" s="272"/>
      <c r="AO36" s="272"/>
      <c r="AP36" s="290"/>
      <c r="AQ36" s="289"/>
      <c r="AR36" s="272"/>
      <c r="AS36" s="272"/>
      <c r="AT36" s="272"/>
      <c r="AU36" s="272"/>
      <c r="AV36" s="272"/>
      <c r="AW36" s="272"/>
      <c r="AX36" s="272"/>
      <c r="AY36" s="290"/>
      <c r="AZ36" s="320"/>
      <c r="BA36" s="321"/>
      <c r="BB36" s="83"/>
      <c r="BC36" s="83"/>
      <c r="BD36" s="83"/>
      <c r="BE36" s="49"/>
      <c r="BF36" s="49"/>
      <c r="BG36" s="71"/>
      <c r="BH36" s="71"/>
      <c r="BI36" s="71"/>
      <c r="BJ36" s="49"/>
      <c r="BK36" s="49"/>
    </row>
    <row r="37" spans="9:63" ht="6" customHeight="1" x14ac:dyDescent="0.15">
      <c r="I37" s="64"/>
      <c r="J37" s="66"/>
      <c r="K37" s="159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1"/>
      <c r="W37" s="320"/>
      <c r="X37" s="321"/>
      <c r="Y37" s="289"/>
      <c r="Z37" s="272"/>
      <c r="AA37" s="272"/>
      <c r="AB37" s="272"/>
      <c r="AC37" s="272"/>
      <c r="AD37" s="272"/>
      <c r="AE37" s="272"/>
      <c r="AF37" s="272"/>
      <c r="AG37" s="290"/>
      <c r="AH37" s="289"/>
      <c r="AI37" s="272"/>
      <c r="AJ37" s="272"/>
      <c r="AK37" s="272"/>
      <c r="AL37" s="272"/>
      <c r="AM37" s="272"/>
      <c r="AN37" s="272"/>
      <c r="AO37" s="272"/>
      <c r="AP37" s="290"/>
      <c r="AQ37" s="289"/>
      <c r="AR37" s="272"/>
      <c r="AS37" s="272"/>
      <c r="AT37" s="272"/>
      <c r="AU37" s="272"/>
      <c r="AV37" s="272"/>
      <c r="AW37" s="272"/>
      <c r="AX37" s="272"/>
      <c r="AY37" s="290"/>
      <c r="AZ37" s="320"/>
      <c r="BA37" s="321"/>
      <c r="BB37" s="83"/>
      <c r="BC37" s="83"/>
      <c r="BD37" s="83"/>
      <c r="BE37" s="49"/>
      <c r="BF37" s="102"/>
      <c r="BG37" s="71"/>
      <c r="BH37" s="71"/>
      <c r="BI37" s="71"/>
      <c r="BJ37" s="49"/>
      <c r="BK37" s="49"/>
    </row>
    <row r="38" spans="9:63" ht="6" customHeight="1" x14ac:dyDescent="0.15">
      <c r="I38" s="64"/>
      <c r="J38" s="66"/>
      <c r="K38" s="159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1"/>
      <c r="W38" s="320"/>
      <c r="X38" s="321"/>
      <c r="Y38" s="289"/>
      <c r="Z38" s="272"/>
      <c r="AA38" s="272"/>
      <c r="AB38" s="272"/>
      <c r="AC38" s="272"/>
      <c r="AD38" s="272"/>
      <c r="AE38" s="272"/>
      <c r="AF38" s="272"/>
      <c r="AG38" s="290"/>
      <c r="AH38" s="289"/>
      <c r="AI38" s="272"/>
      <c r="AJ38" s="272"/>
      <c r="AK38" s="272"/>
      <c r="AL38" s="272"/>
      <c r="AM38" s="272"/>
      <c r="AN38" s="272"/>
      <c r="AO38" s="272"/>
      <c r="AP38" s="290"/>
      <c r="AQ38" s="289"/>
      <c r="AR38" s="272"/>
      <c r="AS38" s="272"/>
      <c r="AT38" s="272"/>
      <c r="AU38" s="272"/>
      <c r="AV38" s="272"/>
      <c r="AW38" s="272"/>
      <c r="AX38" s="272"/>
      <c r="AY38" s="290"/>
      <c r="AZ38" s="320"/>
      <c r="BA38" s="321"/>
      <c r="BB38" s="84"/>
      <c r="BC38" s="84"/>
      <c r="BD38" s="84"/>
      <c r="BE38" s="49"/>
      <c r="BF38" s="49"/>
      <c r="BG38" s="71"/>
      <c r="BH38" s="71"/>
      <c r="BI38" s="71"/>
      <c r="BJ38" s="49"/>
      <c r="BK38" s="49"/>
    </row>
    <row r="39" spans="9:63" ht="6" customHeight="1" x14ac:dyDescent="0.15">
      <c r="I39" s="67"/>
      <c r="J39" s="68"/>
      <c r="K39" s="162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4"/>
      <c r="W39" s="322"/>
      <c r="X39" s="323"/>
      <c r="Y39" s="291"/>
      <c r="Z39" s="273"/>
      <c r="AA39" s="273"/>
      <c r="AB39" s="273"/>
      <c r="AC39" s="273"/>
      <c r="AD39" s="273"/>
      <c r="AE39" s="273"/>
      <c r="AF39" s="273"/>
      <c r="AG39" s="292"/>
      <c r="AH39" s="291"/>
      <c r="AI39" s="273"/>
      <c r="AJ39" s="273"/>
      <c r="AK39" s="273"/>
      <c r="AL39" s="273"/>
      <c r="AM39" s="273"/>
      <c r="AN39" s="273"/>
      <c r="AO39" s="273"/>
      <c r="AP39" s="292"/>
      <c r="AQ39" s="291"/>
      <c r="AR39" s="273"/>
      <c r="AS39" s="273"/>
      <c r="AT39" s="273"/>
      <c r="AU39" s="273"/>
      <c r="AV39" s="273"/>
      <c r="AW39" s="273"/>
      <c r="AX39" s="273"/>
      <c r="AY39" s="292"/>
      <c r="AZ39" s="322"/>
      <c r="BA39" s="323"/>
      <c r="BB39" s="85"/>
      <c r="BC39" s="86"/>
      <c r="BD39" s="85"/>
      <c r="BE39" s="71"/>
      <c r="BF39" s="71"/>
      <c r="BG39" s="71"/>
      <c r="BH39" s="71"/>
      <c r="BI39" s="71"/>
      <c r="BJ39" s="71"/>
      <c r="BK39" s="71"/>
    </row>
    <row r="40" spans="9:63" ht="6" customHeight="1" x14ac:dyDescent="0.15">
      <c r="I40" s="156" t="s">
        <v>148</v>
      </c>
      <c r="J40" s="158"/>
      <c r="K40" s="156" t="s">
        <v>450</v>
      </c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  <c r="W40" s="156">
        <v>3</v>
      </c>
      <c r="X40" s="158"/>
      <c r="Y40" s="223"/>
      <c r="Z40" s="224"/>
      <c r="AA40" s="431" t="s">
        <v>149</v>
      </c>
      <c r="AB40" s="432"/>
      <c r="AC40" s="432"/>
      <c r="AD40" s="432"/>
      <c r="AE40" s="432"/>
      <c r="AF40" s="432"/>
      <c r="AG40" s="433"/>
      <c r="AH40" s="293"/>
      <c r="AI40" s="294"/>
      <c r="AJ40" s="294"/>
      <c r="AK40" s="294"/>
      <c r="AL40" s="294"/>
      <c r="AM40" s="294"/>
      <c r="AN40" s="294"/>
      <c r="AO40" s="294"/>
      <c r="AP40" s="295"/>
      <c r="AQ40" s="293"/>
      <c r="AR40" s="294"/>
      <c r="AS40" s="294"/>
      <c r="AT40" s="294"/>
      <c r="AU40" s="294"/>
      <c r="AV40" s="294"/>
      <c r="AW40" s="294"/>
      <c r="AX40" s="294"/>
      <c r="AY40" s="295"/>
      <c r="AZ40" s="364" t="str">
        <f>IF(Y40="○",W40*1,"")</f>
        <v/>
      </c>
      <c r="BA40" s="365"/>
      <c r="BB40" s="85"/>
      <c r="BC40" s="86"/>
      <c r="BD40" s="85"/>
      <c r="BE40" s="71"/>
      <c r="BF40" s="71"/>
      <c r="BG40" s="71"/>
      <c r="BH40" s="71"/>
      <c r="BI40" s="71"/>
      <c r="BJ40" s="71"/>
      <c r="BK40" s="71"/>
    </row>
    <row r="41" spans="9:63" ht="6" customHeight="1" x14ac:dyDescent="0.15">
      <c r="I41" s="159"/>
      <c r="J41" s="161"/>
      <c r="K41" s="159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  <c r="W41" s="159"/>
      <c r="X41" s="161"/>
      <c r="Y41" s="225"/>
      <c r="Z41" s="226"/>
      <c r="AA41" s="434"/>
      <c r="AB41" s="435"/>
      <c r="AC41" s="435"/>
      <c r="AD41" s="435"/>
      <c r="AE41" s="435"/>
      <c r="AF41" s="435"/>
      <c r="AG41" s="436"/>
      <c r="AH41" s="296"/>
      <c r="AI41" s="297"/>
      <c r="AJ41" s="297"/>
      <c r="AK41" s="297"/>
      <c r="AL41" s="297"/>
      <c r="AM41" s="297"/>
      <c r="AN41" s="297"/>
      <c r="AO41" s="297"/>
      <c r="AP41" s="298"/>
      <c r="AQ41" s="296"/>
      <c r="AR41" s="297"/>
      <c r="AS41" s="297"/>
      <c r="AT41" s="297"/>
      <c r="AU41" s="297"/>
      <c r="AV41" s="297"/>
      <c r="AW41" s="297"/>
      <c r="AX41" s="297"/>
      <c r="AY41" s="298"/>
      <c r="AZ41" s="366"/>
      <c r="BA41" s="367"/>
      <c r="BB41" s="85"/>
      <c r="BC41" s="86"/>
      <c r="BD41" s="85"/>
      <c r="BE41" s="71"/>
      <c r="BF41" s="71"/>
      <c r="BG41" s="71"/>
      <c r="BH41" s="71"/>
      <c r="BI41" s="71"/>
      <c r="BJ41" s="71"/>
      <c r="BK41" s="71"/>
    </row>
    <row r="42" spans="9:63" ht="6" customHeight="1" x14ac:dyDescent="0.15">
      <c r="I42" s="162"/>
      <c r="J42" s="164"/>
      <c r="K42" s="162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  <c r="W42" s="162"/>
      <c r="X42" s="164"/>
      <c r="Y42" s="227"/>
      <c r="Z42" s="228"/>
      <c r="AA42" s="437"/>
      <c r="AB42" s="438"/>
      <c r="AC42" s="438"/>
      <c r="AD42" s="438"/>
      <c r="AE42" s="438"/>
      <c r="AF42" s="438"/>
      <c r="AG42" s="439"/>
      <c r="AH42" s="299"/>
      <c r="AI42" s="300"/>
      <c r="AJ42" s="300"/>
      <c r="AK42" s="300"/>
      <c r="AL42" s="300"/>
      <c r="AM42" s="300"/>
      <c r="AN42" s="300"/>
      <c r="AO42" s="300"/>
      <c r="AP42" s="301"/>
      <c r="AQ42" s="299"/>
      <c r="AR42" s="300"/>
      <c r="AS42" s="300"/>
      <c r="AT42" s="300"/>
      <c r="AU42" s="300"/>
      <c r="AV42" s="300"/>
      <c r="AW42" s="300"/>
      <c r="AX42" s="300"/>
      <c r="AY42" s="301"/>
      <c r="AZ42" s="368"/>
      <c r="BA42" s="369"/>
      <c r="BB42" s="85"/>
      <c r="BC42" s="87"/>
      <c r="BD42" s="85"/>
      <c r="BE42" s="71"/>
      <c r="BF42" s="71"/>
      <c r="BG42" s="71"/>
      <c r="BH42" s="71"/>
      <c r="BI42" s="71"/>
      <c r="BJ42" s="71"/>
      <c r="BK42" s="71"/>
    </row>
    <row r="43" spans="9:63" ht="6" customHeight="1" x14ac:dyDescent="0.15">
      <c r="I43" s="156" t="s">
        <v>448</v>
      </c>
      <c r="J43" s="158"/>
      <c r="K43" s="156" t="s">
        <v>150</v>
      </c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8"/>
      <c r="W43" s="156">
        <v>1</v>
      </c>
      <c r="X43" s="158"/>
      <c r="Y43" s="223"/>
      <c r="Z43" s="224"/>
      <c r="AA43" s="216" t="s">
        <v>151</v>
      </c>
      <c r="AB43" s="271"/>
      <c r="AC43" s="271"/>
      <c r="AD43" s="271"/>
      <c r="AE43" s="271"/>
      <c r="AF43" s="271"/>
      <c r="AG43" s="288"/>
      <c r="AH43" s="223"/>
      <c r="AI43" s="224"/>
      <c r="AJ43" s="216" t="s">
        <v>152</v>
      </c>
      <c r="AK43" s="271"/>
      <c r="AL43" s="271"/>
      <c r="AM43" s="271"/>
      <c r="AN43" s="271"/>
      <c r="AO43" s="271"/>
      <c r="AP43" s="288"/>
      <c r="AQ43" s="223"/>
      <c r="AR43" s="224"/>
      <c r="AS43" s="216" t="s">
        <v>459</v>
      </c>
      <c r="AT43" s="271"/>
      <c r="AU43" s="271"/>
      <c r="AV43" s="271"/>
      <c r="AW43" s="271"/>
      <c r="AX43" s="271"/>
      <c r="AY43" s="288"/>
      <c r="AZ43" s="364" t="str">
        <f>IF(Y43="○",W43*1,IF(AH43="○",W43*2,IF(AQ43="○",W43*3,"")))</f>
        <v/>
      </c>
      <c r="BA43" s="365"/>
      <c r="BB43" s="85"/>
      <c r="BC43" s="87"/>
      <c r="BD43" s="85"/>
      <c r="BE43" s="71"/>
      <c r="BF43" s="71"/>
      <c r="BG43" s="71"/>
      <c r="BH43" s="71"/>
      <c r="BI43" s="71"/>
      <c r="BJ43" s="71"/>
      <c r="BK43" s="71"/>
    </row>
    <row r="44" spans="9:63" ht="6" customHeight="1" x14ac:dyDescent="0.15">
      <c r="I44" s="159"/>
      <c r="J44" s="161"/>
      <c r="K44" s="159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1"/>
      <c r="W44" s="159"/>
      <c r="X44" s="161"/>
      <c r="Y44" s="225"/>
      <c r="Z44" s="226"/>
      <c r="AA44" s="289"/>
      <c r="AB44" s="272"/>
      <c r="AC44" s="272"/>
      <c r="AD44" s="272"/>
      <c r="AE44" s="272"/>
      <c r="AF44" s="272"/>
      <c r="AG44" s="290"/>
      <c r="AH44" s="225"/>
      <c r="AI44" s="226"/>
      <c r="AJ44" s="289"/>
      <c r="AK44" s="272"/>
      <c r="AL44" s="272"/>
      <c r="AM44" s="272"/>
      <c r="AN44" s="272"/>
      <c r="AO44" s="272"/>
      <c r="AP44" s="290"/>
      <c r="AQ44" s="225"/>
      <c r="AR44" s="226"/>
      <c r="AS44" s="289"/>
      <c r="AT44" s="272"/>
      <c r="AU44" s="272"/>
      <c r="AV44" s="272"/>
      <c r="AW44" s="272"/>
      <c r="AX44" s="272"/>
      <c r="AY44" s="290"/>
      <c r="AZ44" s="366"/>
      <c r="BA44" s="367"/>
      <c r="BB44" s="85"/>
      <c r="BC44" s="87"/>
      <c r="BD44" s="85"/>
      <c r="BE44" s="71"/>
      <c r="BF44" s="71"/>
      <c r="BG44" s="71"/>
      <c r="BH44" s="71"/>
      <c r="BI44" s="71"/>
      <c r="BJ44" s="71"/>
      <c r="BK44" s="71"/>
    </row>
    <row r="45" spans="9:63" ht="6" customHeight="1" x14ac:dyDescent="0.15">
      <c r="I45" s="159"/>
      <c r="J45" s="161"/>
      <c r="K45" s="159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1"/>
      <c r="W45" s="159"/>
      <c r="X45" s="161"/>
      <c r="Y45" s="225"/>
      <c r="Z45" s="226"/>
      <c r="AA45" s="289"/>
      <c r="AB45" s="272"/>
      <c r="AC45" s="272"/>
      <c r="AD45" s="272"/>
      <c r="AE45" s="272"/>
      <c r="AF45" s="272"/>
      <c r="AG45" s="290"/>
      <c r="AH45" s="225"/>
      <c r="AI45" s="226"/>
      <c r="AJ45" s="289"/>
      <c r="AK45" s="272"/>
      <c r="AL45" s="272"/>
      <c r="AM45" s="272"/>
      <c r="AN45" s="272"/>
      <c r="AO45" s="272"/>
      <c r="AP45" s="290"/>
      <c r="AQ45" s="225"/>
      <c r="AR45" s="226"/>
      <c r="AS45" s="289"/>
      <c r="AT45" s="272"/>
      <c r="AU45" s="272"/>
      <c r="AV45" s="272"/>
      <c r="AW45" s="272"/>
      <c r="AX45" s="272"/>
      <c r="AY45" s="290"/>
      <c r="AZ45" s="366"/>
      <c r="BA45" s="367"/>
      <c r="BB45" s="78"/>
      <c r="BC45" s="78"/>
      <c r="BD45" s="78"/>
      <c r="BE45" s="71"/>
      <c r="BF45" s="71"/>
      <c r="BG45" s="71"/>
      <c r="BH45" s="71"/>
      <c r="BI45" s="71"/>
      <c r="BJ45" s="71"/>
      <c r="BK45" s="71"/>
    </row>
    <row r="46" spans="9:63" ht="6" customHeight="1" x14ac:dyDescent="0.15">
      <c r="I46" s="162"/>
      <c r="J46" s="164"/>
      <c r="K46" s="162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4"/>
      <c r="W46" s="162"/>
      <c r="X46" s="164"/>
      <c r="Y46" s="227"/>
      <c r="Z46" s="228"/>
      <c r="AA46" s="291"/>
      <c r="AB46" s="273"/>
      <c r="AC46" s="273"/>
      <c r="AD46" s="273"/>
      <c r="AE46" s="273"/>
      <c r="AF46" s="273"/>
      <c r="AG46" s="292"/>
      <c r="AH46" s="227"/>
      <c r="AI46" s="228"/>
      <c r="AJ46" s="291"/>
      <c r="AK46" s="273"/>
      <c r="AL46" s="273"/>
      <c r="AM46" s="273"/>
      <c r="AN46" s="273"/>
      <c r="AO46" s="273"/>
      <c r="AP46" s="292"/>
      <c r="AQ46" s="227"/>
      <c r="AR46" s="228"/>
      <c r="AS46" s="291"/>
      <c r="AT46" s="273"/>
      <c r="AU46" s="273"/>
      <c r="AV46" s="273"/>
      <c r="AW46" s="273"/>
      <c r="AX46" s="273"/>
      <c r="AY46" s="292"/>
      <c r="AZ46" s="368"/>
      <c r="BA46" s="369"/>
      <c r="BB46" s="70"/>
      <c r="BC46" s="71"/>
      <c r="BD46" s="71"/>
      <c r="BE46" s="71"/>
      <c r="BF46" s="71"/>
      <c r="BG46" s="71"/>
      <c r="BH46" s="71"/>
      <c r="BI46" s="71"/>
      <c r="BJ46" s="71"/>
      <c r="BK46" s="71"/>
    </row>
    <row r="47" spans="9:63" ht="6" customHeight="1" x14ac:dyDescent="0.15">
      <c r="I47" s="156" t="s">
        <v>449</v>
      </c>
      <c r="J47" s="158"/>
      <c r="K47" s="156" t="s">
        <v>153</v>
      </c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8"/>
      <c r="W47" s="156">
        <v>1</v>
      </c>
      <c r="X47" s="158"/>
      <c r="Y47" s="223"/>
      <c r="Z47" s="224"/>
      <c r="AA47" s="216" t="s">
        <v>154</v>
      </c>
      <c r="AB47" s="271"/>
      <c r="AC47" s="271"/>
      <c r="AD47" s="271"/>
      <c r="AE47" s="271"/>
      <c r="AF47" s="271"/>
      <c r="AG47" s="288"/>
      <c r="AH47" s="223"/>
      <c r="AI47" s="224"/>
      <c r="AJ47" s="216" t="s">
        <v>155</v>
      </c>
      <c r="AK47" s="271"/>
      <c r="AL47" s="271"/>
      <c r="AM47" s="271"/>
      <c r="AN47" s="271"/>
      <c r="AO47" s="271"/>
      <c r="AP47" s="288"/>
      <c r="AQ47" s="223"/>
      <c r="AR47" s="224"/>
      <c r="AS47" s="455" t="s">
        <v>452</v>
      </c>
      <c r="AT47" s="456"/>
      <c r="AU47" s="456"/>
      <c r="AV47" s="456"/>
      <c r="AW47" s="456"/>
      <c r="AX47" s="456"/>
      <c r="AY47" s="457"/>
      <c r="AZ47" s="364" t="str">
        <f>IF(Y47="○",W47*1,IF(AH47="○",W47*2,IF(AQ47="○",W47*3,"")))</f>
        <v/>
      </c>
      <c r="BA47" s="365"/>
      <c r="BB47" s="70"/>
      <c r="BC47" s="71"/>
      <c r="BD47" s="71"/>
      <c r="BE47" s="71"/>
      <c r="BF47" s="71"/>
      <c r="BG47" s="71"/>
      <c r="BH47" s="71"/>
      <c r="BI47" s="71"/>
      <c r="BJ47" s="71"/>
      <c r="BK47" s="71"/>
    </row>
    <row r="48" spans="9:63" ht="6" customHeight="1" x14ac:dyDescent="0.15">
      <c r="I48" s="159"/>
      <c r="J48" s="161"/>
      <c r="K48" s="159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1"/>
      <c r="W48" s="159"/>
      <c r="X48" s="161"/>
      <c r="Y48" s="225"/>
      <c r="Z48" s="226"/>
      <c r="AA48" s="289"/>
      <c r="AB48" s="272"/>
      <c r="AC48" s="272"/>
      <c r="AD48" s="272"/>
      <c r="AE48" s="272"/>
      <c r="AF48" s="272"/>
      <c r="AG48" s="290"/>
      <c r="AH48" s="225"/>
      <c r="AI48" s="226"/>
      <c r="AJ48" s="289"/>
      <c r="AK48" s="272"/>
      <c r="AL48" s="272"/>
      <c r="AM48" s="272"/>
      <c r="AN48" s="272"/>
      <c r="AO48" s="272"/>
      <c r="AP48" s="290"/>
      <c r="AQ48" s="225"/>
      <c r="AR48" s="226"/>
      <c r="AS48" s="458"/>
      <c r="AT48" s="459"/>
      <c r="AU48" s="459"/>
      <c r="AV48" s="459"/>
      <c r="AW48" s="459"/>
      <c r="AX48" s="459"/>
      <c r="AY48" s="460"/>
      <c r="AZ48" s="366"/>
      <c r="BA48" s="367"/>
      <c r="BB48" s="70"/>
      <c r="BC48" s="71"/>
      <c r="BD48" s="71"/>
      <c r="BE48" s="71"/>
      <c r="BF48" s="71"/>
      <c r="BG48" s="71"/>
      <c r="BH48" s="71"/>
      <c r="BI48" s="71"/>
      <c r="BJ48" s="71"/>
      <c r="BK48" s="71"/>
    </row>
    <row r="49" spans="5:63" ht="6" customHeight="1" x14ac:dyDescent="0.15">
      <c r="I49" s="159"/>
      <c r="J49" s="161"/>
      <c r="K49" s="159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1"/>
      <c r="W49" s="159"/>
      <c r="X49" s="161"/>
      <c r="Y49" s="225"/>
      <c r="Z49" s="226"/>
      <c r="AA49" s="289"/>
      <c r="AB49" s="272"/>
      <c r="AC49" s="272"/>
      <c r="AD49" s="272"/>
      <c r="AE49" s="272"/>
      <c r="AF49" s="272"/>
      <c r="AG49" s="290"/>
      <c r="AH49" s="225"/>
      <c r="AI49" s="226"/>
      <c r="AJ49" s="289"/>
      <c r="AK49" s="272"/>
      <c r="AL49" s="272"/>
      <c r="AM49" s="272"/>
      <c r="AN49" s="272"/>
      <c r="AO49" s="272"/>
      <c r="AP49" s="290"/>
      <c r="AQ49" s="225"/>
      <c r="AR49" s="226"/>
      <c r="AS49" s="458"/>
      <c r="AT49" s="459"/>
      <c r="AU49" s="459"/>
      <c r="AV49" s="459"/>
      <c r="AW49" s="459"/>
      <c r="AX49" s="459"/>
      <c r="AY49" s="460"/>
      <c r="AZ49" s="366"/>
      <c r="BA49" s="367"/>
      <c r="BB49" s="70"/>
      <c r="BC49" s="71"/>
      <c r="BD49" s="71"/>
      <c r="BE49" s="71"/>
      <c r="BF49" s="71"/>
      <c r="BG49" s="71"/>
      <c r="BH49" s="71"/>
      <c r="BI49" s="71"/>
      <c r="BJ49" s="71"/>
      <c r="BK49" s="71"/>
    </row>
    <row r="50" spans="5:63" s="43" customFormat="1" ht="6" customHeight="1" x14ac:dyDescent="0.15">
      <c r="I50" s="162"/>
      <c r="J50" s="164"/>
      <c r="K50" s="162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4"/>
      <c r="W50" s="162"/>
      <c r="X50" s="164"/>
      <c r="Y50" s="227"/>
      <c r="Z50" s="228"/>
      <c r="AA50" s="291"/>
      <c r="AB50" s="273"/>
      <c r="AC50" s="273"/>
      <c r="AD50" s="273"/>
      <c r="AE50" s="273"/>
      <c r="AF50" s="273"/>
      <c r="AG50" s="292"/>
      <c r="AH50" s="227"/>
      <c r="AI50" s="228"/>
      <c r="AJ50" s="291"/>
      <c r="AK50" s="273"/>
      <c r="AL50" s="273"/>
      <c r="AM50" s="273"/>
      <c r="AN50" s="273"/>
      <c r="AO50" s="273"/>
      <c r="AP50" s="292"/>
      <c r="AQ50" s="227"/>
      <c r="AR50" s="228"/>
      <c r="AS50" s="461"/>
      <c r="AT50" s="462"/>
      <c r="AU50" s="462"/>
      <c r="AV50" s="462"/>
      <c r="AW50" s="462"/>
      <c r="AX50" s="462"/>
      <c r="AY50" s="463"/>
      <c r="AZ50" s="368"/>
      <c r="BA50" s="369"/>
      <c r="BB50" s="71"/>
      <c r="BC50" s="71"/>
      <c r="BD50" s="71"/>
      <c r="BE50" s="71"/>
      <c r="BF50" s="71"/>
      <c r="BG50" s="71"/>
      <c r="BH50" s="71"/>
      <c r="BI50" s="71"/>
      <c r="BJ50" s="71"/>
      <c r="BK50" s="71"/>
    </row>
    <row r="51" spans="5:63" s="43" customFormat="1" ht="6" customHeight="1" x14ac:dyDescent="0.15">
      <c r="I51" s="165" t="s">
        <v>451</v>
      </c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66"/>
      <c r="W51" s="150" t="s">
        <v>454</v>
      </c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3" t="s">
        <v>440</v>
      </c>
      <c r="AR51" s="153"/>
      <c r="AS51" s="153"/>
      <c r="AT51" s="153"/>
      <c r="AU51" s="153"/>
      <c r="AV51" s="153"/>
      <c r="AW51" s="153"/>
      <c r="AX51" s="153"/>
      <c r="AY51" s="355"/>
      <c r="AZ51" s="201" t="str">
        <f>IF(OR(SUM(AZ40:BA50)=0,SUM(AZ40:BA50)=""),"",SUM(AZ40:BA50))</f>
        <v/>
      </c>
      <c r="BA51" s="202"/>
      <c r="BB51" s="71"/>
      <c r="BC51" s="71"/>
      <c r="BD51" s="71"/>
      <c r="BE51" s="71"/>
      <c r="BF51" s="71"/>
      <c r="BG51" s="71"/>
      <c r="BH51" s="71"/>
      <c r="BI51" s="71"/>
      <c r="BJ51" s="71"/>
      <c r="BK51" s="71"/>
    </row>
    <row r="52" spans="5:63" s="43" customFormat="1" ht="6" customHeight="1" x14ac:dyDescent="0.15">
      <c r="I52" s="167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68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4"/>
      <c r="AR52" s="154"/>
      <c r="AS52" s="154"/>
      <c r="AT52" s="154"/>
      <c r="AU52" s="154"/>
      <c r="AV52" s="154"/>
      <c r="AW52" s="154"/>
      <c r="AX52" s="154"/>
      <c r="AY52" s="356"/>
      <c r="AZ52" s="203"/>
      <c r="BA52" s="204"/>
      <c r="BB52" s="71"/>
      <c r="BC52" s="71"/>
      <c r="BD52" s="71"/>
      <c r="BE52" s="71"/>
      <c r="BF52" s="71"/>
      <c r="BG52" s="71"/>
      <c r="BH52" s="71"/>
      <c r="BI52" s="71"/>
      <c r="BJ52" s="71"/>
      <c r="BK52" s="71"/>
    </row>
    <row r="53" spans="5:63" s="43" customFormat="1" ht="6" customHeight="1" x14ac:dyDescent="0.15">
      <c r="E53" s="88"/>
      <c r="F53" s="88"/>
      <c r="G53" s="88"/>
      <c r="H53" s="89"/>
      <c r="I53" s="167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68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4"/>
      <c r="AR53" s="154"/>
      <c r="AS53" s="154"/>
      <c r="AT53" s="154"/>
      <c r="AU53" s="154"/>
      <c r="AV53" s="154"/>
      <c r="AW53" s="154"/>
      <c r="AX53" s="154"/>
      <c r="AY53" s="356"/>
      <c r="AZ53" s="203"/>
      <c r="BA53" s="204"/>
      <c r="BB53" s="70"/>
      <c r="BC53" s="71"/>
      <c r="BD53" s="71"/>
      <c r="BE53" s="71"/>
      <c r="BF53" s="71"/>
      <c r="BG53" s="71"/>
      <c r="BH53" s="71"/>
      <c r="BI53" s="71"/>
      <c r="BJ53" s="71"/>
      <c r="BK53" s="71"/>
    </row>
    <row r="54" spans="5:63" ht="6" customHeight="1" x14ac:dyDescent="0.15">
      <c r="E54" s="71"/>
      <c r="F54" s="71"/>
      <c r="G54" s="71"/>
      <c r="H54" s="71"/>
      <c r="I54" s="169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70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5"/>
      <c r="AR54" s="155"/>
      <c r="AS54" s="155"/>
      <c r="AT54" s="155"/>
      <c r="AU54" s="155"/>
      <c r="AV54" s="155"/>
      <c r="AW54" s="155"/>
      <c r="AX54" s="155"/>
      <c r="AY54" s="357"/>
      <c r="AZ54" s="214"/>
      <c r="BA54" s="215"/>
      <c r="BB54" s="90"/>
      <c r="BC54" s="90"/>
      <c r="BD54" s="90"/>
      <c r="BE54" s="71"/>
      <c r="BF54" s="71"/>
      <c r="BG54" s="71"/>
      <c r="BH54" s="71"/>
      <c r="BI54" s="71"/>
      <c r="BJ54" s="71"/>
      <c r="BK54" s="71"/>
    </row>
    <row r="55" spans="5:63" ht="6" customHeight="1" x14ac:dyDescent="0.15"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69"/>
      <c r="T55" s="69"/>
      <c r="U55" s="91"/>
      <c r="V55" s="91"/>
      <c r="W55" s="71"/>
      <c r="X55" s="71"/>
      <c r="Y55" s="71"/>
      <c r="Z55" s="71"/>
      <c r="AA55" s="71"/>
      <c r="AB55" s="71"/>
      <c r="AC55" s="71"/>
      <c r="AD55" s="91"/>
      <c r="AE55" s="91"/>
      <c r="AF55" s="71"/>
      <c r="AG55" s="71"/>
      <c r="AH55" s="71"/>
      <c r="AI55" s="71"/>
      <c r="AJ55" s="71"/>
      <c r="AK55" s="71"/>
      <c r="AL55" s="71"/>
      <c r="AM55" s="91"/>
      <c r="AN55" s="91"/>
      <c r="AO55" s="71"/>
      <c r="AP55" s="71"/>
      <c r="AQ55" s="71"/>
      <c r="AR55" s="71"/>
      <c r="AS55" s="71"/>
      <c r="AT55" s="71"/>
      <c r="AU55" s="85"/>
      <c r="AV55" s="92"/>
      <c r="AW55" s="93"/>
      <c r="AX55" s="90"/>
      <c r="AY55" s="90"/>
      <c r="AZ55" s="90"/>
      <c r="BA55" s="90"/>
      <c r="BB55" s="90"/>
      <c r="BC55" s="90"/>
      <c r="BD55" s="90"/>
      <c r="BE55" s="71"/>
      <c r="BF55" s="71"/>
      <c r="BG55" s="71"/>
      <c r="BH55" s="71"/>
      <c r="BI55" s="71"/>
      <c r="BJ55" s="71"/>
      <c r="BK55" s="71"/>
    </row>
    <row r="56" spans="5:63" ht="6" customHeight="1" x14ac:dyDescent="0.15"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94"/>
      <c r="V56" s="94"/>
      <c r="W56" s="71"/>
      <c r="X56" s="71"/>
      <c r="Y56" s="71"/>
      <c r="Z56" s="71"/>
      <c r="AA56" s="71"/>
      <c r="AB56" s="71"/>
      <c r="AC56" s="71"/>
      <c r="AD56" s="94"/>
      <c r="AE56" s="94"/>
      <c r="AF56" s="71"/>
      <c r="AG56" s="71"/>
      <c r="AH56" s="71"/>
      <c r="AI56" s="71"/>
      <c r="AJ56" s="71"/>
      <c r="AK56" s="71"/>
      <c r="AL56" s="71"/>
      <c r="AM56" s="94"/>
      <c r="AN56" s="94"/>
      <c r="AO56" s="71"/>
      <c r="AP56" s="71"/>
      <c r="AQ56" s="71"/>
      <c r="AR56" s="71"/>
      <c r="AS56" s="71"/>
      <c r="AT56" s="71"/>
      <c r="AU56" s="85"/>
      <c r="AV56" s="93"/>
      <c r="AW56" s="93"/>
      <c r="AX56" s="90"/>
      <c r="AY56" s="90"/>
      <c r="AZ56" s="90"/>
      <c r="BA56" s="90"/>
      <c r="BB56" s="90"/>
      <c r="BC56" s="90"/>
      <c r="BD56" s="90"/>
      <c r="BE56" s="71"/>
      <c r="BF56" s="71"/>
      <c r="BG56" s="71"/>
      <c r="BH56" s="71"/>
      <c r="BI56" s="71"/>
      <c r="BJ56" s="71"/>
      <c r="BK56" s="71"/>
    </row>
    <row r="57" spans="5:63" ht="6" customHeight="1" x14ac:dyDescent="0.15">
      <c r="E57" s="71"/>
      <c r="F57" s="71"/>
      <c r="G57" s="71"/>
      <c r="H57" s="71"/>
      <c r="I57" s="156" t="s">
        <v>455</v>
      </c>
      <c r="J57" s="158"/>
      <c r="K57" s="156" t="s">
        <v>156</v>
      </c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8"/>
      <c r="W57" s="156">
        <v>1</v>
      </c>
      <c r="X57" s="158"/>
      <c r="Y57" s="370"/>
      <c r="Z57" s="371"/>
      <c r="AA57" s="371"/>
      <c r="AB57" s="371"/>
      <c r="AC57" s="371"/>
      <c r="AD57" s="371"/>
      <c r="AE57" s="371"/>
      <c r="AF57" s="371"/>
      <c r="AG57" s="372"/>
      <c r="AH57" s="482"/>
      <c r="AI57" s="483"/>
      <c r="AJ57" s="483"/>
      <c r="AK57" s="483"/>
      <c r="AL57" s="483"/>
      <c r="AM57" s="483"/>
      <c r="AN57" s="483"/>
      <c r="AO57" s="483"/>
      <c r="AP57" s="484"/>
      <c r="AQ57" s="223"/>
      <c r="AR57" s="224"/>
      <c r="AS57" s="216" t="s">
        <v>123</v>
      </c>
      <c r="AT57" s="271"/>
      <c r="AU57" s="271"/>
      <c r="AV57" s="271"/>
      <c r="AW57" s="271"/>
      <c r="AX57" s="271"/>
      <c r="AY57" s="288"/>
      <c r="AZ57" s="449">
        <f>IF(AQ57="○",W57*3,0)</f>
        <v>0</v>
      </c>
      <c r="BA57" s="450"/>
      <c r="BB57" s="80"/>
      <c r="BC57" s="76"/>
      <c r="BD57" s="76"/>
      <c r="BE57" s="76"/>
      <c r="BF57" s="76"/>
      <c r="BG57" s="76"/>
      <c r="BH57" s="76"/>
      <c r="BI57" s="65"/>
      <c r="BJ57" s="65"/>
      <c r="BK57" s="71"/>
    </row>
    <row r="58" spans="5:63" ht="6" customHeight="1" x14ac:dyDescent="0.15">
      <c r="E58" s="71"/>
      <c r="F58" s="71"/>
      <c r="G58" s="71"/>
      <c r="H58" s="71"/>
      <c r="I58" s="159"/>
      <c r="J58" s="161"/>
      <c r="K58" s="159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1"/>
      <c r="W58" s="159"/>
      <c r="X58" s="161"/>
      <c r="Y58" s="373"/>
      <c r="Z58" s="374"/>
      <c r="AA58" s="374"/>
      <c r="AB58" s="374"/>
      <c r="AC58" s="374"/>
      <c r="AD58" s="374"/>
      <c r="AE58" s="374"/>
      <c r="AF58" s="374"/>
      <c r="AG58" s="375"/>
      <c r="AH58" s="485"/>
      <c r="AI58" s="486"/>
      <c r="AJ58" s="486"/>
      <c r="AK58" s="486"/>
      <c r="AL58" s="486"/>
      <c r="AM58" s="486"/>
      <c r="AN58" s="486"/>
      <c r="AO58" s="486"/>
      <c r="AP58" s="487"/>
      <c r="AQ58" s="225"/>
      <c r="AR58" s="226"/>
      <c r="AS58" s="289"/>
      <c r="AT58" s="272"/>
      <c r="AU58" s="272"/>
      <c r="AV58" s="272"/>
      <c r="AW58" s="272"/>
      <c r="AX58" s="272"/>
      <c r="AY58" s="290"/>
      <c r="AZ58" s="451"/>
      <c r="BA58" s="452"/>
      <c r="BB58" s="75"/>
      <c r="BC58" s="76"/>
      <c r="BD58" s="76"/>
      <c r="BE58" s="76"/>
      <c r="BF58" s="76"/>
      <c r="BG58" s="76"/>
      <c r="BH58" s="76"/>
      <c r="BI58" s="65"/>
      <c r="BJ58" s="65"/>
      <c r="BK58" s="65"/>
    </row>
    <row r="59" spans="5:63" ht="6" customHeight="1" x14ac:dyDescent="0.15">
      <c r="E59" s="71"/>
      <c r="F59" s="71"/>
      <c r="G59" s="71"/>
      <c r="H59" s="72"/>
      <c r="I59" s="162"/>
      <c r="J59" s="164"/>
      <c r="K59" s="162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4"/>
      <c r="W59" s="162"/>
      <c r="X59" s="164"/>
      <c r="Y59" s="376"/>
      <c r="Z59" s="377"/>
      <c r="AA59" s="377"/>
      <c r="AB59" s="377"/>
      <c r="AC59" s="377"/>
      <c r="AD59" s="377"/>
      <c r="AE59" s="377"/>
      <c r="AF59" s="377"/>
      <c r="AG59" s="378"/>
      <c r="AH59" s="488"/>
      <c r="AI59" s="489"/>
      <c r="AJ59" s="489"/>
      <c r="AK59" s="489"/>
      <c r="AL59" s="489"/>
      <c r="AM59" s="489"/>
      <c r="AN59" s="489"/>
      <c r="AO59" s="489"/>
      <c r="AP59" s="490"/>
      <c r="AQ59" s="227"/>
      <c r="AR59" s="228"/>
      <c r="AS59" s="291"/>
      <c r="AT59" s="273"/>
      <c r="AU59" s="273"/>
      <c r="AV59" s="273"/>
      <c r="AW59" s="273"/>
      <c r="AX59" s="273"/>
      <c r="AY59" s="292"/>
      <c r="AZ59" s="453"/>
      <c r="BA59" s="454"/>
      <c r="BB59" s="75"/>
      <c r="BC59" s="76"/>
      <c r="BD59" s="76"/>
      <c r="BE59" s="76"/>
      <c r="BF59" s="76"/>
      <c r="BG59" s="76"/>
      <c r="BH59" s="76"/>
      <c r="BI59" s="65"/>
      <c r="BJ59" s="65"/>
      <c r="BK59" s="71"/>
    </row>
    <row r="60" spans="5:63" ht="6" customHeight="1" x14ac:dyDescent="0.15">
      <c r="I60" s="165" t="s">
        <v>451</v>
      </c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66"/>
      <c r="W60" s="150" t="s">
        <v>456</v>
      </c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474" t="s">
        <v>457</v>
      </c>
      <c r="AR60" s="474"/>
      <c r="AS60" s="474"/>
      <c r="AT60" s="474"/>
      <c r="AU60" s="474"/>
      <c r="AV60" s="474"/>
      <c r="AW60" s="474"/>
      <c r="AX60" s="474"/>
      <c r="AY60" s="475"/>
      <c r="AZ60" s="201" t="str">
        <f>IF(OR(AZ57=0,AZ57=""),"0",AZ57)</f>
        <v>0</v>
      </c>
      <c r="BA60" s="202"/>
      <c r="BB60" s="64"/>
      <c r="BC60" s="65"/>
      <c r="BD60" s="65"/>
      <c r="BE60" s="65"/>
      <c r="BF60" s="65"/>
      <c r="BG60" s="65"/>
      <c r="BH60" s="65"/>
      <c r="BI60" s="65"/>
      <c r="BJ60" s="65"/>
      <c r="BK60" s="71"/>
    </row>
    <row r="61" spans="5:63" ht="6" customHeight="1" x14ac:dyDescent="0.15">
      <c r="I61" s="167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68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476"/>
      <c r="AR61" s="476"/>
      <c r="AS61" s="476"/>
      <c r="AT61" s="476"/>
      <c r="AU61" s="476"/>
      <c r="AV61" s="476"/>
      <c r="AW61" s="476"/>
      <c r="AX61" s="476"/>
      <c r="AY61" s="477"/>
      <c r="AZ61" s="203"/>
      <c r="BA61" s="204"/>
      <c r="BB61" s="64"/>
      <c r="BC61" s="65"/>
      <c r="BD61" s="65"/>
      <c r="BE61" s="65"/>
      <c r="BF61" s="65"/>
      <c r="BG61" s="65"/>
      <c r="BH61" s="65"/>
      <c r="BI61" s="65"/>
      <c r="BJ61" s="65"/>
      <c r="BK61" s="71"/>
    </row>
    <row r="62" spans="5:63" ht="6" customHeight="1" x14ac:dyDescent="0.15">
      <c r="I62" s="167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68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476"/>
      <c r="AR62" s="476"/>
      <c r="AS62" s="476"/>
      <c r="AT62" s="476"/>
      <c r="AU62" s="476"/>
      <c r="AV62" s="476"/>
      <c r="AW62" s="476"/>
      <c r="AX62" s="476"/>
      <c r="AY62" s="477"/>
      <c r="AZ62" s="203"/>
      <c r="BA62" s="204"/>
      <c r="BB62" s="64"/>
      <c r="BC62" s="65"/>
      <c r="BD62" s="65"/>
      <c r="BE62" s="65"/>
      <c r="BF62" s="65"/>
      <c r="BG62" s="65"/>
      <c r="BH62" s="65"/>
      <c r="BI62" s="65"/>
      <c r="BJ62" s="65"/>
      <c r="BK62" s="71"/>
    </row>
    <row r="63" spans="5:63" ht="6" customHeight="1" x14ac:dyDescent="0.15">
      <c r="I63" s="169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70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478"/>
      <c r="AR63" s="478"/>
      <c r="AS63" s="478"/>
      <c r="AT63" s="478"/>
      <c r="AU63" s="478"/>
      <c r="AV63" s="478"/>
      <c r="AW63" s="478"/>
      <c r="AX63" s="478"/>
      <c r="AY63" s="479"/>
      <c r="AZ63" s="214"/>
      <c r="BA63" s="215"/>
      <c r="BB63" s="64"/>
      <c r="BC63" s="65"/>
      <c r="BD63" s="65"/>
      <c r="BE63" s="65"/>
      <c r="BF63" s="65"/>
      <c r="BG63" s="65"/>
      <c r="BH63" s="65"/>
      <c r="BI63" s="65"/>
      <c r="BJ63" s="65"/>
      <c r="BK63" s="71"/>
    </row>
    <row r="64" spans="5:63" s="119" customFormat="1" ht="6" customHeight="1" x14ac:dyDescent="0.15"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5"/>
      <c r="AR64" s="125"/>
      <c r="AS64" s="125"/>
      <c r="AT64" s="125"/>
      <c r="AU64" s="125"/>
      <c r="AV64" s="125"/>
      <c r="AW64" s="125"/>
      <c r="AX64" s="125"/>
      <c r="AY64" s="125"/>
      <c r="AZ64" s="126"/>
      <c r="BA64" s="124"/>
      <c r="BB64" s="120"/>
      <c r="BC64" s="120"/>
      <c r="BD64" s="120"/>
      <c r="BE64" s="120"/>
      <c r="BF64" s="120"/>
      <c r="BG64" s="120"/>
      <c r="BH64" s="120"/>
      <c r="BI64" s="120"/>
      <c r="BJ64" s="120"/>
      <c r="BK64" s="122"/>
    </row>
    <row r="65" spans="1:63" s="119" customFormat="1" ht="6" customHeight="1" x14ac:dyDescent="0.15"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5"/>
      <c r="AR65" s="125"/>
      <c r="AS65" s="125"/>
      <c r="AT65" s="125"/>
      <c r="AU65" s="125"/>
      <c r="AV65" s="125"/>
      <c r="AW65" s="125"/>
      <c r="AX65" s="125"/>
      <c r="AY65" s="125"/>
      <c r="AZ65" s="126"/>
      <c r="BA65" s="124"/>
      <c r="BB65" s="120"/>
      <c r="BC65" s="120"/>
      <c r="BD65" s="120"/>
      <c r="BE65" s="120"/>
      <c r="BF65" s="120"/>
      <c r="BG65" s="120"/>
      <c r="BH65" s="120"/>
      <c r="BI65" s="120"/>
      <c r="BJ65" s="120"/>
      <c r="BK65" s="122"/>
    </row>
    <row r="66" spans="1:63" s="119" customFormat="1" ht="6" customHeight="1" x14ac:dyDescent="0.15"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5"/>
      <c r="AR66" s="125"/>
      <c r="AS66" s="125"/>
      <c r="AT66" s="125"/>
      <c r="AU66" s="125"/>
      <c r="AV66" s="125"/>
      <c r="AW66" s="125"/>
      <c r="AX66" s="125"/>
      <c r="AY66" s="125"/>
      <c r="AZ66" s="126"/>
      <c r="BA66" s="124"/>
      <c r="BB66" s="120"/>
      <c r="BC66" s="120"/>
      <c r="BD66" s="120"/>
      <c r="BE66" s="120"/>
      <c r="BF66" s="120"/>
      <c r="BG66" s="120"/>
      <c r="BH66" s="120"/>
      <c r="BI66" s="120"/>
      <c r="BJ66" s="120"/>
      <c r="BK66" s="122"/>
    </row>
    <row r="67" spans="1:63" s="119" customFormat="1" ht="6" customHeight="1" x14ac:dyDescent="0.15"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5"/>
      <c r="AR67" s="125"/>
      <c r="AS67" s="125"/>
      <c r="AT67" s="125"/>
      <c r="AU67" s="125"/>
      <c r="AV67" s="125"/>
      <c r="AW67" s="125"/>
      <c r="AX67" s="125"/>
      <c r="AY67" s="125"/>
      <c r="AZ67" s="126"/>
      <c r="BA67" s="124"/>
      <c r="BB67" s="120"/>
      <c r="BC67" s="120"/>
      <c r="BD67" s="120"/>
      <c r="BE67" s="120"/>
      <c r="BF67" s="120"/>
      <c r="BG67" s="120"/>
      <c r="BH67" s="120"/>
      <c r="BI67" s="120"/>
      <c r="BJ67" s="120"/>
      <c r="BK67" s="122"/>
    </row>
    <row r="68" spans="1:63" s="119" customFormat="1" ht="6" customHeight="1" x14ac:dyDescent="0.15"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5"/>
      <c r="AR68" s="125"/>
      <c r="AS68" s="125"/>
      <c r="AT68" s="125"/>
      <c r="AU68" s="125"/>
      <c r="AV68" s="125"/>
      <c r="AW68" s="125"/>
      <c r="AX68" s="125"/>
      <c r="AY68" s="125"/>
      <c r="AZ68" s="126"/>
      <c r="BA68" s="124"/>
      <c r="BB68" s="120"/>
      <c r="BC68" s="120"/>
      <c r="BD68" s="120"/>
      <c r="BE68" s="120"/>
      <c r="BF68" s="120"/>
      <c r="BG68" s="120"/>
      <c r="BH68" s="120"/>
      <c r="BI68" s="120"/>
      <c r="BJ68" s="120"/>
      <c r="BK68" s="122"/>
    </row>
    <row r="69" spans="1:63" s="119" customFormat="1" ht="6" customHeight="1" x14ac:dyDescent="0.15"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5"/>
      <c r="AR69" s="125"/>
      <c r="AS69" s="125"/>
      <c r="AT69" s="125"/>
      <c r="AU69" s="125"/>
      <c r="AV69" s="125"/>
      <c r="AW69" s="125"/>
      <c r="AX69" s="125"/>
      <c r="AY69" s="125"/>
      <c r="AZ69" s="126"/>
      <c r="BA69" s="124"/>
      <c r="BB69" s="120"/>
      <c r="BC69" s="120"/>
      <c r="BD69" s="120"/>
      <c r="BE69" s="120"/>
      <c r="BF69" s="120"/>
      <c r="BG69" s="120"/>
      <c r="BH69" s="120"/>
      <c r="BI69" s="120"/>
      <c r="BJ69" s="120"/>
      <c r="BK69" s="122"/>
    </row>
    <row r="70" spans="1:63" ht="6" customHeight="1" x14ac:dyDescent="0.15"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71"/>
    </row>
    <row r="71" spans="1:63" ht="6" customHeight="1" x14ac:dyDescent="0.15"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71"/>
    </row>
    <row r="72" spans="1:63" ht="6" customHeight="1" x14ac:dyDescent="0.15">
      <c r="A72" s="186" t="s">
        <v>460</v>
      </c>
      <c r="B72" s="186"/>
      <c r="C72" s="266" t="s">
        <v>512</v>
      </c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Z72" s="84"/>
      <c r="BA72" s="84"/>
      <c r="BB72" s="84"/>
      <c r="BC72" s="427" t="s">
        <v>511</v>
      </c>
      <c r="BD72" s="427"/>
      <c r="BE72" s="427"/>
      <c r="BF72" s="427"/>
      <c r="BG72" s="427"/>
      <c r="BH72" s="427"/>
      <c r="BI72" s="427"/>
      <c r="BJ72" s="427"/>
      <c r="BK72" s="427"/>
    </row>
    <row r="73" spans="1:63" ht="6" customHeight="1" x14ac:dyDescent="0.15">
      <c r="A73" s="186"/>
      <c r="B73" s="18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Z73" s="84"/>
      <c r="BA73" s="84"/>
      <c r="BB73" s="84"/>
      <c r="BC73" s="427"/>
      <c r="BD73" s="427"/>
      <c r="BE73" s="427"/>
      <c r="BF73" s="427"/>
      <c r="BG73" s="427"/>
      <c r="BH73" s="427"/>
      <c r="BI73" s="427"/>
      <c r="BJ73" s="427"/>
      <c r="BK73" s="427"/>
    </row>
    <row r="74" spans="1:63" ht="6" customHeight="1" x14ac:dyDescent="0.15">
      <c r="A74" s="186"/>
      <c r="B74" s="18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Z74" s="84"/>
      <c r="BA74" s="84"/>
      <c r="BB74" s="84"/>
      <c r="BC74" s="427"/>
      <c r="BD74" s="427"/>
      <c r="BE74" s="427"/>
      <c r="BF74" s="427"/>
      <c r="BG74" s="427"/>
      <c r="BH74" s="427"/>
      <c r="BI74" s="427"/>
      <c r="BJ74" s="427"/>
      <c r="BK74" s="427"/>
    </row>
    <row r="75" spans="1:63" ht="6" customHeight="1" x14ac:dyDescent="0.15">
      <c r="L75" s="186" t="s">
        <v>461</v>
      </c>
      <c r="M75" s="186"/>
      <c r="N75" s="186"/>
      <c r="O75" s="186"/>
      <c r="P75" s="186"/>
      <c r="Q75" s="259" t="str">
        <f>AZ95</f>
        <v/>
      </c>
      <c r="R75" s="259"/>
      <c r="S75" s="186" t="s">
        <v>462</v>
      </c>
      <c r="T75" s="186"/>
      <c r="U75" s="259">
        <f>H16</f>
        <v>0</v>
      </c>
      <c r="V75" s="259"/>
      <c r="W75" s="186" t="s">
        <v>463</v>
      </c>
      <c r="X75" s="186"/>
      <c r="Y75" s="186"/>
      <c r="Z75" s="186"/>
      <c r="AA75" s="186" t="s">
        <v>462</v>
      </c>
      <c r="AB75" s="186"/>
      <c r="AC75" s="422">
        <v>6000</v>
      </c>
      <c r="AD75" s="422"/>
      <c r="AE75" s="422"/>
      <c r="AF75" s="186" t="s">
        <v>464</v>
      </c>
      <c r="AG75" s="186" t="s">
        <v>462</v>
      </c>
      <c r="AH75" s="186"/>
      <c r="AI75" s="186">
        <v>1.1000000000000001</v>
      </c>
      <c r="AJ75" s="186"/>
      <c r="AK75" s="186" t="s">
        <v>465</v>
      </c>
      <c r="AL75" s="186"/>
      <c r="AM75" s="184" t="e">
        <f>Q75*U75*AC75*1.1</f>
        <v>#VALUE!</v>
      </c>
      <c r="AN75" s="184"/>
      <c r="AO75" s="184"/>
      <c r="AP75" s="184"/>
      <c r="AQ75" s="184"/>
      <c r="AR75" s="184"/>
      <c r="AS75" s="186" t="s">
        <v>464</v>
      </c>
      <c r="AT75" s="186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71"/>
    </row>
    <row r="76" spans="1:63" ht="6" customHeight="1" x14ac:dyDescent="0.15">
      <c r="L76" s="186"/>
      <c r="M76" s="186"/>
      <c r="N76" s="186"/>
      <c r="O76" s="186"/>
      <c r="P76" s="186"/>
      <c r="Q76" s="259"/>
      <c r="R76" s="259"/>
      <c r="S76" s="186"/>
      <c r="T76" s="186"/>
      <c r="U76" s="259"/>
      <c r="V76" s="259"/>
      <c r="W76" s="186"/>
      <c r="X76" s="186"/>
      <c r="Y76" s="186"/>
      <c r="Z76" s="186"/>
      <c r="AA76" s="186"/>
      <c r="AB76" s="186"/>
      <c r="AC76" s="422"/>
      <c r="AD76" s="422"/>
      <c r="AE76" s="422"/>
      <c r="AF76" s="186"/>
      <c r="AG76" s="186"/>
      <c r="AH76" s="186"/>
      <c r="AI76" s="186"/>
      <c r="AJ76" s="186"/>
      <c r="AK76" s="186"/>
      <c r="AL76" s="186"/>
      <c r="AM76" s="184"/>
      <c r="AN76" s="184"/>
      <c r="AO76" s="184"/>
      <c r="AP76" s="184"/>
      <c r="AQ76" s="184"/>
      <c r="AR76" s="184"/>
      <c r="AS76" s="186"/>
      <c r="AT76" s="186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71"/>
    </row>
    <row r="77" spans="1:63" ht="6" customHeight="1" x14ac:dyDescent="0.15">
      <c r="L77" s="186"/>
      <c r="M77" s="186"/>
      <c r="N77" s="186"/>
      <c r="O77" s="186"/>
      <c r="P77" s="186"/>
      <c r="Q77" s="260"/>
      <c r="R77" s="260"/>
      <c r="S77" s="186"/>
      <c r="T77" s="186"/>
      <c r="U77" s="260"/>
      <c r="V77" s="260"/>
      <c r="W77" s="186"/>
      <c r="X77" s="186"/>
      <c r="Y77" s="186"/>
      <c r="Z77" s="186"/>
      <c r="AA77" s="186"/>
      <c r="AB77" s="186"/>
      <c r="AC77" s="422"/>
      <c r="AD77" s="422"/>
      <c r="AE77" s="422"/>
      <c r="AF77" s="186"/>
      <c r="AG77" s="186"/>
      <c r="AH77" s="186"/>
      <c r="AI77" s="186"/>
      <c r="AJ77" s="186"/>
      <c r="AK77" s="186"/>
      <c r="AL77" s="186"/>
      <c r="AM77" s="185"/>
      <c r="AN77" s="185"/>
      <c r="AO77" s="185"/>
      <c r="AP77" s="185"/>
      <c r="AQ77" s="185"/>
      <c r="AR77" s="185"/>
      <c r="AS77" s="186"/>
      <c r="AT77" s="186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71"/>
    </row>
    <row r="78" spans="1:63" ht="6" customHeight="1" x14ac:dyDescent="0.15"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71"/>
    </row>
    <row r="79" spans="1:63" ht="6" customHeight="1" x14ac:dyDescent="0.15"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71"/>
    </row>
    <row r="80" spans="1:63" ht="6" customHeight="1" x14ac:dyDescent="0.15">
      <c r="I80" s="156"/>
      <c r="J80" s="158"/>
      <c r="K80" s="156" t="s">
        <v>48</v>
      </c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8"/>
      <c r="W80" s="217" t="s">
        <v>382</v>
      </c>
      <c r="X80" s="218"/>
      <c r="Y80" s="216" t="s">
        <v>383</v>
      </c>
      <c r="Z80" s="157"/>
      <c r="AA80" s="157"/>
      <c r="AB80" s="157"/>
      <c r="AC80" s="157"/>
      <c r="AD80" s="157"/>
      <c r="AE80" s="157"/>
      <c r="AF80" s="157"/>
      <c r="AG80" s="158"/>
      <c r="AH80" s="216" t="s">
        <v>384</v>
      </c>
      <c r="AI80" s="157"/>
      <c r="AJ80" s="157"/>
      <c r="AK80" s="157"/>
      <c r="AL80" s="157"/>
      <c r="AM80" s="157"/>
      <c r="AN80" s="157"/>
      <c r="AO80" s="157"/>
      <c r="AP80" s="158"/>
      <c r="AQ80" s="455" t="s">
        <v>385</v>
      </c>
      <c r="AR80" s="432"/>
      <c r="AS80" s="432"/>
      <c r="AT80" s="432"/>
      <c r="AU80" s="432"/>
      <c r="AV80" s="432"/>
      <c r="AW80" s="432"/>
      <c r="AX80" s="432"/>
      <c r="AY80" s="432"/>
      <c r="AZ80" s="464" t="s">
        <v>466</v>
      </c>
      <c r="BA80" s="464"/>
      <c r="BB80" s="70"/>
      <c r="BC80" s="71"/>
      <c r="BD80" s="71"/>
      <c r="BE80" s="71"/>
      <c r="BF80" s="71"/>
      <c r="BG80" s="71"/>
      <c r="BH80" s="71"/>
      <c r="BI80" s="95"/>
      <c r="BJ80" s="95"/>
      <c r="BK80" s="71"/>
    </row>
    <row r="81" spans="5:63" ht="6" customHeight="1" x14ac:dyDescent="0.15">
      <c r="I81" s="159"/>
      <c r="J81" s="161"/>
      <c r="K81" s="159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1"/>
      <c r="W81" s="219"/>
      <c r="X81" s="220"/>
      <c r="Y81" s="159"/>
      <c r="Z81" s="160"/>
      <c r="AA81" s="160"/>
      <c r="AB81" s="160"/>
      <c r="AC81" s="160"/>
      <c r="AD81" s="160"/>
      <c r="AE81" s="160"/>
      <c r="AF81" s="160"/>
      <c r="AG81" s="161"/>
      <c r="AH81" s="159"/>
      <c r="AI81" s="160"/>
      <c r="AJ81" s="160"/>
      <c r="AK81" s="160"/>
      <c r="AL81" s="160"/>
      <c r="AM81" s="160"/>
      <c r="AN81" s="160"/>
      <c r="AO81" s="160"/>
      <c r="AP81" s="161"/>
      <c r="AQ81" s="434"/>
      <c r="AR81" s="435"/>
      <c r="AS81" s="435"/>
      <c r="AT81" s="435"/>
      <c r="AU81" s="435"/>
      <c r="AV81" s="435"/>
      <c r="AW81" s="435"/>
      <c r="AX81" s="435"/>
      <c r="AY81" s="435"/>
      <c r="AZ81" s="464"/>
      <c r="BA81" s="464"/>
      <c r="BB81" s="70"/>
      <c r="BC81" s="71"/>
      <c r="BD81" s="71"/>
      <c r="BE81" s="71"/>
      <c r="BF81" s="71"/>
      <c r="BG81" s="71"/>
      <c r="BH81" s="71"/>
      <c r="BI81" s="95"/>
      <c r="BJ81" s="95"/>
      <c r="BK81" s="71"/>
    </row>
    <row r="82" spans="5:63" ht="6" customHeight="1" x14ac:dyDescent="0.15">
      <c r="I82" s="159"/>
      <c r="J82" s="161"/>
      <c r="K82" s="159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1"/>
      <c r="W82" s="219"/>
      <c r="X82" s="220"/>
      <c r="Y82" s="159"/>
      <c r="Z82" s="160"/>
      <c r="AA82" s="160"/>
      <c r="AB82" s="160"/>
      <c r="AC82" s="160"/>
      <c r="AD82" s="160"/>
      <c r="AE82" s="160"/>
      <c r="AF82" s="160"/>
      <c r="AG82" s="161"/>
      <c r="AH82" s="159"/>
      <c r="AI82" s="160"/>
      <c r="AJ82" s="160"/>
      <c r="AK82" s="160"/>
      <c r="AL82" s="160"/>
      <c r="AM82" s="160"/>
      <c r="AN82" s="160"/>
      <c r="AO82" s="160"/>
      <c r="AP82" s="161"/>
      <c r="AQ82" s="434"/>
      <c r="AR82" s="435"/>
      <c r="AS82" s="435"/>
      <c r="AT82" s="435"/>
      <c r="AU82" s="435"/>
      <c r="AV82" s="435"/>
      <c r="AW82" s="435"/>
      <c r="AX82" s="435"/>
      <c r="AY82" s="435"/>
      <c r="AZ82" s="464"/>
      <c r="BA82" s="464"/>
      <c r="BB82" s="70"/>
      <c r="BC82" s="71"/>
      <c r="BD82" s="71"/>
      <c r="BE82" s="71"/>
      <c r="BF82" s="71"/>
      <c r="BG82" s="71"/>
      <c r="BH82" s="71"/>
      <c r="BI82" s="95"/>
      <c r="BJ82" s="95"/>
      <c r="BK82" s="71"/>
    </row>
    <row r="83" spans="5:63" ht="6" customHeight="1" x14ac:dyDescent="0.15">
      <c r="I83" s="159"/>
      <c r="J83" s="161"/>
      <c r="K83" s="159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1"/>
      <c r="W83" s="219"/>
      <c r="X83" s="220"/>
      <c r="Y83" s="159"/>
      <c r="Z83" s="160"/>
      <c r="AA83" s="160"/>
      <c r="AB83" s="160"/>
      <c r="AC83" s="160"/>
      <c r="AD83" s="160"/>
      <c r="AE83" s="160"/>
      <c r="AF83" s="160"/>
      <c r="AG83" s="161"/>
      <c r="AH83" s="159"/>
      <c r="AI83" s="160"/>
      <c r="AJ83" s="160"/>
      <c r="AK83" s="160"/>
      <c r="AL83" s="160"/>
      <c r="AM83" s="160"/>
      <c r="AN83" s="160"/>
      <c r="AO83" s="160"/>
      <c r="AP83" s="161"/>
      <c r="AQ83" s="434"/>
      <c r="AR83" s="435"/>
      <c r="AS83" s="435"/>
      <c r="AT83" s="435"/>
      <c r="AU83" s="435"/>
      <c r="AV83" s="435"/>
      <c r="AW83" s="435"/>
      <c r="AX83" s="435"/>
      <c r="AY83" s="435"/>
      <c r="AZ83" s="464"/>
      <c r="BA83" s="464"/>
      <c r="BB83" s="70"/>
      <c r="BC83" s="71"/>
      <c r="BD83" s="71"/>
      <c r="BE83" s="71"/>
      <c r="BF83" s="71"/>
      <c r="BG83" s="71"/>
      <c r="BH83" s="71"/>
      <c r="BI83" s="95"/>
      <c r="BJ83" s="95"/>
      <c r="BK83" s="71"/>
    </row>
    <row r="84" spans="5:63" ht="6" customHeight="1" x14ac:dyDescent="0.15">
      <c r="I84" s="159"/>
      <c r="J84" s="161"/>
      <c r="K84" s="159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1"/>
      <c r="W84" s="219"/>
      <c r="X84" s="220"/>
      <c r="Y84" s="159"/>
      <c r="Z84" s="160"/>
      <c r="AA84" s="160"/>
      <c r="AB84" s="160"/>
      <c r="AC84" s="160"/>
      <c r="AD84" s="160"/>
      <c r="AE84" s="160"/>
      <c r="AF84" s="160"/>
      <c r="AG84" s="161"/>
      <c r="AH84" s="159"/>
      <c r="AI84" s="160"/>
      <c r="AJ84" s="160"/>
      <c r="AK84" s="160"/>
      <c r="AL84" s="160"/>
      <c r="AM84" s="160"/>
      <c r="AN84" s="160"/>
      <c r="AO84" s="160"/>
      <c r="AP84" s="161"/>
      <c r="AQ84" s="434"/>
      <c r="AR84" s="435"/>
      <c r="AS84" s="435"/>
      <c r="AT84" s="435"/>
      <c r="AU84" s="435"/>
      <c r="AV84" s="435"/>
      <c r="AW84" s="435"/>
      <c r="AX84" s="435"/>
      <c r="AY84" s="435"/>
      <c r="AZ84" s="464"/>
      <c r="BA84" s="464"/>
      <c r="BB84" s="70"/>
      <c r="BC84" s="71"/>
      <c r="BD84" s="71"/>
      <c r="BE84" s="71"/>
      <c r="BF84" s="71"/>
      <c r="BG84" s="71"/>
      <c r="BH84" s="71"/>
      <c r="BI84" s="95"/>
      <c r="BJ84" s="95"/>
      <c r="BK84" s="71"/>
    </row>
    <row r="85" spans="5:63" ht="6" customHeight="1" x14ac:dyDescent="0.15">
      <c r="I85" s="159"/>
      <c r="J85" s="161"/>
      <c r="K85" s="159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1"/>
      <c r="W85" s="219"/>
      <c r="X85" s="220"/>
      <c r="Y85" s="159"/>
      <c r="Z85" s="160"/>
      <c r="AA85" s="160"/>
      <c r="AB85" s="160"/>
      <c r="AC85" s="160"/>
      <c r="AD85" s="160"/>
      <c r="AE85" s="160"/>
      <c r="AF85" s="160"/>
      <c r="AG85" s="161"/>
      <c r="AH85" s="159"/>
      <c r="AI85" s="160"/>
      <c r="AJ85" s="160"/>
      <c r="AK85" s="160"/>
      <c r="AL85" s="160"/>
      <c r="AM85" s="160"/>
      <c r="AN85" s="160"/>
      <c r="AO85" s="160"/>
      <c r="AP85" s="161"/>
      <c r="AQ85" s="434"/>
      <c r="AR85" s="435"/>
      <c r="AS85" s="435"/>
      <c r="AT85" s="435"/>
      <c r="AU85" s="435"/>
      <c r="AV85" s="435"/>
      <c r="AW85" s="435"/>
      <c r="AX85" s="435"/>
      <c r="AY85" s="435"/>
      <c r="AZ85" s="464"/>
      <c r="BA85" s="464"/>
      <c r="BB85" s="70"/>
      <c r="BC85" s="71"/>
      <c r="BD85" s="71"/>
      <c r="BE85" s="71"/>
      <c r="BF85" s="71"/>
      <c r="BG85" s="71"/>
      <c r="BH85" s="71"/>
      <c r="BI85" s="95"/>
      <c r="BJ85" s="95"/>
      <c r="BK85" s="71"/>
    </row>
    <row r="86" spans="5:63" ht="6" customHeight="1" x14ac:dyDescent="0.15">
      <c r="I86" s="159"/>
      <c r="J86" s="161"/>
      <c r="K86" s="159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1"/>
      <c r="W86" s="219"/>
      <c r="X86" s="220"/>
      <c r="Y86" s="159"/>
      <c r="Z86" s="160"/>
      <c r="AA86" s="160"/>
      <c r="AB86" s="160"/>
      <c r="AC86" s="160"/>
      <c r="AD86" s="160"/>
      <c r="AE86" s="160"/>
      <c r="AF86" s="160"/>
      <c r="AG86" s="161"/>
      <c r="AH86" s="159"/>
      <c r="AI86" s="160"/>
      <c r="AJ86" s="160"/>
      <c r="AK86" s="160"/>
      <c r="AL86" s="160"/>
      <c r="AM86" s="160"/>
      <c r="AN86" s="160"/>
      <c r="AO86" s="160"/>
      <c r="AP86" s="161"/>
      <c r="AQ86" s="434"/>
      <c r="AR86" s="435"/>
      <c r="AS86" s="435"/>
      <c r="AT86" s="435"/>
      <c r="AU86" s="435"/>
      <c r="AV86" s="435"/>
      <c r="AW86" s="435"/>
      <c r="AX86" s="435"/>
      <c r="AY86" s="435"/>
      <c r="AZ86" s="464"/>
      <c r="BA86" s="464"/>
      <c r="BB86" s="70"/>
      <c r="BC86" s="71"/>
      <c r="BD86" s="71"/>
      <c r="BE86" s="71"/>
      <c r="BF86" s="71"/>
      <c r="BG86" s="71"/>
      <c r="BH86" s="71"/>
      <c r="BI86" s="95"/>
      <c r="BJ86" s="95"/>
      <c r="BK86" s="71"/>
    </row>
    <row r="87" spans="5:63" ht="6" customHeight="1" x14ac:dyDescent="0.15">
      <c r="I87" s="162"/>
      <c r="J87" s="164"/>
      <c r="K87" s="162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4"/>
      <c r="W87" s="221"/>
      <c r="X87" s="222"/>
      <c r="Y87" s="162"/>
      <c r="Z87" s="163"/>
      <c r="AA87" s="163"/>
      <c r="AB87" s="163"/>
      <c r="AC87" s="163"/>
      <c r="AD87" s="163"/>
      <c r="AE87" s="163"/>
      <c r="AF87" s="163"/>
      <c r="AG87" s="164"/>
      <c r="AH87" s="162"/>
      <c r="AI87" s="163"/>
      <c r="AJ87" s="163"/>
      <c r="AK87" s="163"/>
      <c r="AL87" s="163"/>
      <c r="AM87" s="163"/>
      <c r="AN87" s="163"/>
      <c r="AO87" s="163"/>
      <c r="AP87" s="164"/>
      <c r="AQ87" s="437"/>
      <c r="AR87" s="438"/>
      <c r="AS87" s="438"/>
      <c r="AT87" s="438"/>
      <c r="AU87" s="438"/>
      <c r="AV87" s="438"/>
      <c r="AW87" s="438"/>
      <c r="AX87" s="438"/>
      <c r="AY87" s="438"/>
      <c r="AZ87" s="464"/>
      <c r="BA87" s="464"/>
      <c r="BB87" s="70"/>
      <c r="BC87" s="71"/>
      <c r="BD87" s="71"/>
      <c r="BE87" s="71"/>
      <c r="BF87" s="71"/>
      <c r="BG87" s="71"/>
      <c r="BH87" s="71"/>
      <c r="BI87" s="95"/>
      <c r="BJ87" s="95"/>
      <c r="BK87" s="71"/>
    </row>
    <row r="88" spans="5:63" ht="6" customHeight="1" x14ac:dyDescent="0.15">
      <c r="E88" s="65"/>
      <c r="F88" s="65"/>
      <c r="G88" s="65"/>
      <c r="H88" s="65"/>
      <c r="I88" s="156" t="s">
        <v>467</v>
      </c>
      <c r="J88" s="158"/>
      <c r="K88" s="257" t="s">
        <v>157</v>
      </c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7"/>
      <c r="W88" s="156">
        <v>1</v>
      </c>
      <c r="X88" s="158"/>
      <c r="Y88" s="223"/>
      <c r="Z88" s="224"/>
      <c r="AA88" s="156" t="s">
        <v>469</v>
      </c>
      <c r="AB88" s="157"/>
      <c r="AC88" s="157"/>
      <c r="AD88" s="157"/>
      <c r="AE88" s="157"/>
      <c r="AF88" s="157"/>
      <c r="AG88" s="158"/>
      <c r="AH88" s="223"/>
      <c r="AI88" s="224"/>
      <c r="AJ88" s="156" t="s">
        <v>158</v>
      </c>
      <c r="AK88" s="157"/>
      <c r="AL88" s="157"/>
      <c r="AM88" s="157"/>
      <c r="AN88" s="157"/>
      <c r="AO88" s="157"/>
      <c r="AP88" s="158"/>
      <c r="AQ88" s="223"/>
      <c r="AR88" s="224"/>
      <c r="AS88" s="156" t="s">
        <v>159</v>
      </c>
      <c r="AT88" s="157"/>
      <c r="AU88" s="157"/>
      <c r="AV88" s="157"/>
      <c r="AW88" s="157"/>
      <c r="AX88" s="157"/>
      <c r="AY88" s="157"/>
      <c r="AZ88" s="448" t="str">
        <f>IF(Y88="○",W88*1,IF(AH88="○",W88*2,IF(AQ88="○",W88*3,"")))</f>
        <v/>
      </c>
      <c r="BA88" s="448"/>
      <c r="BB88" s="96"/>
      <c r="BC88" s="96"/>
      <c r="BD88" s="96"/>
      <c r="BE88" s="96"/>
      <c r="BF88" s="96"/>
      <c r="BG88" s="96"/>
      <c r="BH88" s="96"/>
      <c r="BI88" s="71"/>
      <c r="BJ88" s="71"/>
      <c r="BK88" s="71"/>
    </row>
    <row r="89" spans="5:63" ht="6" customHeight="1" x14ac:dyDescent="0.15">
      <c r="E89" s="81"/>
      <c r="F89" s="81"/>
      <c r="G89" s="81"/>
      <c r="H89" s="81"/>
      <c r="I89" s="159"/>
      <c r="J89" s="161"/>
      <c r="K89" s="468"/>
      <c r="L89" s="469"/>
      <c r="M89" s="469"/>
      <c r="N89" s="469"/>
      <c r="O89" s="469"/>
      <c r="P89" s="469"/>
      <c r="Q89" s="469"/>
      <c r="R89" s="469"/>
      <c r="S89" s="469"/>
      <c r="T89" s="469"/>
      <c r="U89" s="469"/>
      <c r="V89" s="470"/>
      <c r="W89" s="159"/>
      <c r="X89" s="161"/>
      <c r="Y89" s="225"/>
      <c r="Z89" s="226"/>
      <c r="AA89" s="159"/>
      <c r="AB89" s="160"/>
      <c r="AC89" s="160"/>
      <c r="AD89" s="160"/>
      <c r="AE89" s="160"/>
      <c r="AF89" s="160"/>
      <c r="AG89" s="161"/>
      <c r="AH89" s="225"/>
      <c r="AI89" s="226"/>
      <c r="AJ89" s="159"/>
      <c r="AK89" s="160"/>
      <c r="AL89" s="160"/>
      <c r="AM89" s="160"/>
      <c r="AN89" s="160"/>
      <c r="AO89" s="160"/>
      <c r="AP89" s="161"/>
      <c r="AQ89" s="225"/>
      <c r="AR89" s="226"/>
      <c r="AS89" s="159"/>
      <c r="AT89" s="160"/>
      <c r="AU89" s="160"/>
      <c r="AV89" s="160"/>
      <c r="AW89" s="160"/>
      <c r="AX89" s="160"/>
      <c r="AY89" s="160"/>
      <c r="AZ89" s="448"/>
      <c r="BA89" s="448"/>
      <c r="BB89" s="96"/>
      <c r="BC89" s="96"/>
      <c r="BD89" s="96"/>
      <c r="BE89" s="96"/>
      <c r="BF89" s="96"/>
      <c r="BG89" s="96"/>
      <c r="BH89" s="96"/>
      <c r="BI89" s="71"/>
      <c r="BJ89" s="71"/>
      <c r="BK89" s="71"/>
    </row>
    <row r="90" spans="5:63" ht="6" customHeight="1" x14ac:dyDescent="0.15">
      <c r="E90" s="81"/>
      <c r="F90" s="81"/>
      <c r="G90" s="81"/>
      <c r="H90" s="81"/>
      <c r="I90" s="159"/>
      <c r="J90" s="161"/>
      <c r="K90" s="468"/>
      <c r="L90" s="469"/>
      <c r="M90" s="469"/>
      <c r="N90" s="469"/>
      <c r="O90" s="469"/>
      <c r="P90" s="469"/>
      <c r="Q90" s="469"/>
      <c r="R90" s="469"/>
      <c r="S90" s="469"/>
      <c r="T90" s="469"/>
      <c r="U90" s="469"/>
      <c r="V90" s="470"/>
      <c r="W90" s="159"/>
      <c r="X90" s="161"/>
      <c r="Y90" s="225"/>
      <c r="Z90" s="226"/>
      <c r="AA90" s="159"/>
      <c r="AB90" s="160"/>
      <c r="AC90" s="160"/>
      <c r="AD90" s="160"/>
      <c r="AE90" s="160"/>
      <c r="AF90" s="160"/>
      <c r="AG90" s="161"/>
      <c r="AH90" s="225"/>
      <c r="AI90" s="226"/>
      <c r="AJ90" s="159"/>
      <c r="AK90" s="160"/>
      <c r="AL90" s="160"/>
      <c r="AM90" s="160"/>
      <c r="AN90" s="160"/>
      <c r="AO90" s="160"/>
      <c r="AP90" s="161"/>
      <c r="AQ90" s="225"/>
      <c r="AR90" s="226"/>
      <c r="AS90" s="159"/>
      <c r="AT90" s="160"/>
      <c r="AU90" s="160"/>
      <c r="AV90" s="160"/>
      <c r="AW90" s="160"/>
      <c r="AX90" s="160"/>
      <c r="AY90" s="160"/>
      <c r="AZ90" s="448"/>
      <c r="BA90" s="448"/>
      <c r="BB90" s="96"/>
      <c r="BC90" s="96"/>
      <c r="BD90" s="96"/>
      <c r="BE90" s="96"/>
      <c r="BF90" s="96"/>
      <c r="BG90" s="96"/>
      <c r="BH90" s="96"/>
      <c r="BI90" s="71"/>
      <c r="BJ90" s="71"/>
      <c r="BK90" s="71"/>
    </row>
    <row r="91" spans="5:63" ht="6" customHeight="1" x14ac:dyDescent="0.15">
      <c r="E91" s="81"/>
      <c r="F91" s="81"/>
      <c r="G91" s="81"/>
      <c r="H91" s="81"/>
      <c r="I91" s="162"/>
      <c r="J91" s="164"/>
      <c r="K91" s="471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3"/>
      <c r="W91" s="162"/>
      <c r="X91" s="164"/>
      <c r="Y91" s="227"/>
      <c r="Z91" s="228"/>
      <c r="AA91" s="162"/>
      <c r="AB91" s="163"/>
      <c r="AC91" s="163"/>
      <c r="AD91" s="163"/>
      <c r="AE91" s="163"/>
      <c r="AF91" s="163"/>
      <c r="AG91" s="164"/>
      <c r="AH91" s="227"/>
      <c r="AI91" s="228"/>
      <c r="AJ91" s="162"/>
      <c r="AK91" s="163"/>
      <c r="AL91" s="163"/>
      <c r="AM91" s="163"/>
      <c r="AN91" s="163"/>
      <c r="AO91" s="163"/>
      <c r="AP91" s="164"/>
      <c r="AQ91" s="227"/>
      <c r="AR91" s="228"/>
      <c r="AS91" s="162"/>
      <c r="AT91" s="163"/>
      <c r="AU91" s="163"/>
      <c r="AV91" s="163"/>
      <c r="AW91" s="163"/>
      <c r="AX91" s="163"/>
      <c r="AY91" s="163"/>
      <c r="AZ91" s="448"/>
      <c r="BA91" s="448"/>
      <c r="BB91" s="96"/>
      <c r="BC91" s="96"/>
      <c r="BD91" s="96"/>
      <c r="BE91" s="96"/>
      <c r="BF91" s="96"/>
      <c r="BG91" s="96"/>
      <c r="BH91" s="96"/>
      <c r="BI91" s="71"/>
      <c r="BJ91" s="71"/>
      <c r="BK91" s="71"/>
    </row>
    <row r="92" spans="5:63" ht="6" customHeight="1" x14ac:dyDescent="0.15">
      <c r="E92" s="81"/>
      <c r="F92" s="81"/>
      <c r="G92" s="81"/>
      <c r="H92" s="81"/>
      <c r="I92" s="156" t="s">
        <v>468</v>
      </c>
      <c r="J92" s="158"/>
      <c r="K92" s="257" t="s">
        <v>160</v>
      </c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7"/>
      <c r="W92" s="156">
        <v>1</v>
      </c>
      <c r="X92" s="158"/>
      <c r="Y92" s="223"/>
      <c r="Z92" s="224"/>
      <c r="AA92" s="156" t="s">
        <v>470</v>
      </c>
      <c r="AB92" s="157"/>
      <c r="AC92" s="157"/>
      <c r="AD92" s="157"/>
      <c r="AE92" s="157"/>
      <c r="AF92" s="157"/>
      <c r="AG92" s="158"/>
      <c r="AH92" s="293"/>
      <c r="AI92" s="294"/>
      <c r="AJ92" s="294"/>
      <c r="AK92" s="294"/>
      <c r="AL92" s="294"/>
      <c r="AM92" s="294"/>
      <c r="AN92" s="294"/>
      <c r="AO92" s="294"/>
      <c r="AP92" s="295"/>
      <c r="AQ92" s="293"/>
      <c r="AR92" s="294"/>
      <c r="AS92" s="294"/>
      <c r="AT92" s="294"/>
      <c r="AU92" s="294"/>
      <c r="AV92" s="294"/>
      <c r="AW92" s="294"/>
      <c r="AX92" s="294"/>
      <c r="AY92" s="295"/>
      <c r="AZ92" s="448" t="str">
        <f>IF(Y92="○",W92*1,"")</f>
        <v/>
      </c>
      <c r="BA92" s="448"/>
      <c r="BB92" s="97"/>
      <c r="BC92" s="85"/>
      <c r="BD92" s="85"/>
      <c r="BE92" s="85"/>
      <c r="BF92" s="85"/>
      <c r="BG92" s="85"/>
      <c r="BH92" s="85"/>
      <c r="BI92" s="71"/>
      <c r="BJ92" s="71"/>
      <c r="BK92" s="71"/>
    </row>
    <row r="93" spans="5:63" ht="6" customHeight="1" x14ac:dyDescent="0.15">
      <c r="E93" s="81"/>
      <c r="F93" s="81"/>
      <c r="G93" s="81"/>
      <c r="H93" s="81"/>
      <c r="I93" s="159"/>
      <c r="J93" s="161"/>
      <c r="K93" s="468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70"/>
      <c r="W93" s="159"/>
      <c r="X93" s="161"/>
      <c r="Y93" s="225"/>
      <c r="Z93" s="226"/>
      <c r="AA93" s="159"/>
      <c r="AB93" s="160"/>
      <c r="AC93" s="160"/>
      <c r="AD93" s="160"/>
      <c r="AE93" s="160"/>
      <c r="AF93" s="160"/>
      <c r="AG93" s="161"/>
      <c r="AH93" s="296"/>
      <c r="AI93" s="297"/>
      <c r="AJ93" s="297"/>
      <c r="AK93" s="297"/>
      <c r="AL93" s="297"/>
      <c r="AM93" s="297"/>
      <c r="AN93" s="297"/>
      <c r="AO93" s="297"/>
      <c r="AP93" s="298"/>
      <c r="AQ93" s="296"/>
      <c r="AR93" s="297"/>
      <c r="AS93" s="297"/>
      <c r="AT93" s="297"/>
      <c r="AU93" s="297"/>
      <c r="AV93" s="297"/>
      <c r="AW93" s="297"/>
      <c r="AX93" s="297"/>
      <c r="AY93" s="298"/>
      <c r="AZ93" s="448"/>
      <c r="BA93" s="448"/>
      <c r="BB93" s="97"/>
      <c r="BC93" s="85"/>
      <c r="BD93" s="85"/>
      <c r="BE93" s="85"/>
      <c r="BF93" s="85"/>
      <c r="BG93" s="85"/>
      <c r="BH93" s="85"/>
      <c r="BI93" s="71"/>
      <c r="BJ93" s="71"/>
      <c r="BK93" s="71"/>
    </row>
    <row r="94" spans="5:63" ht="6" customHeight="1" x14ac:dyDescent="0.15">
      <c r="E94" s="81"/>
      <c r="F94" s="81"/>
      <c r="G94" s="81"/>
      <c r="H94" s="81"/>
      <c r="I94" s="162"/>
      <c r="J94" s="164"/>
      <c r="K94" s="471"/>
      <c r="L94" s="472"/>
      <c r="M94" s="472"/>
      <c r="N94" s="472"/>
      <c r="O94" s="472"/>
      <c r="P94" s="472"/>
      <c r="Q94" s="472"/>
      <c r="R94" s="472"/>
      <c r="S94" s="472"/>
      <c r="T94" s="472"/>
      <c r="U94" s="472"/>
      <c r="V94" s="473"/>
      <c r="W94" s="162"/>
      <c r="X94" s="164"/>
      <c r="Y94" s="227"/>
      <c r="Z94" s="228"/>
      <c r="AA94" s="162"/>
      <c r="AB94" s="163"/>
      <c r="AC94" s="163"/>
      <c r="AD94" s="163"/>
      <c r="AE94" s="163"/>
      <c r="AF94" s="163"/>
      <c r="AG94" s="164"/>
      <c r="AH94" s="299"/>
      <c r="AI94" s="300"/>
      <c r="AJ94" s="300"/>
      <c r="AK94" s="300"/>
      <c r="AL94" s="300"/>
      <c r="AM94" s="300"/>
      <c r="AN94" s="300"/>
      <c r="AO94" s="300"/>
      <c r="AP94" s="301"/>
      <c r="AQ94" s="299"/>
      <c r="AR94" s="300"/>
      <c r="AS94" s="300"/>
      <c r="AT94" s="300"/>
      <c r="AU94" s="300"/>
      <c r="AV94" s="300"/>
      <c r="AW94" s="300"/>
      <c r="AX94" s="300"/>
      <c r="AY94" s="301"/>
      <c r="AZ94" s="448"/>
      <c r="BA94" s="448"/>
      <c r="BB94" s="97"/>
      <c r="BC94" s="85"/>
      <c r="BD94" s="85"/>
      <c r="BE94" s="85"/>
      <c r="BF94" s="85"/>
      <c r="BG94" s="85"/>
      <c r="BH94" s="85"/>
      <c r="BI94" s="71"/>
      <c r="BJ94" s="71"/>
      <c r="BK94" s="71"/>
    </row>
    <row r="95" spans="5:63" ht="6" customHeight="1" x14ac:dyDescent="0.15">
      <c r="E95" s="81"/>
      <c r="F95" s="81"/>
      <c r="G95" s="81"/>
      <c r="H95" s="81"/>
      <c r="I95" s="346" t="s">
        <v>225</v>
      </c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8"/>
      <c r="W95" s="150" t="s">
        <v>31</v>
      </c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3" t="s">
        <v>460</v>
      </c>
      <c r="AR95" s="153"/>
      <c r="AS95" s="153"/>
      <c r="AT95" s="153"/>
      <c r="AU95" s="153"/>
      <c r="AV95" s="153"/>
      <c r="AW95" s="153"/>
      <c r="AX95" s="153"/>
      <c r="AY95" s="355"/>
      <c r="AZ95" s="465" t="str">
        <f>IF(OR(SUM(AZ88:BA94)=0,SUM(AZ88:BA94)=""),"",SUM(AZ88:BA94))</f>
        <v/>
      </c>
      <c r="BA95" s="465"/>
      <c r="BB95" s="98"/>
      <c r="BC95" s="99"/>
      <c r="BD95" s="99"/>
      <c r="BE95" s="99"/>
      <c r="BF95" s="99"/>
      <c r="BG95" s="99"/>
      <c r="BH95" s="99"/>
      <c r="BI95" s="100"/>
      <c r="BJ95" s="100"/>
      <c r="BK95" s="71"/>
    </row>
    <row r="96" spans="5:63" ht="6" customHeight="1" x14ac:dyDescent="0.15">
      <c r="E96" s="81"/>
      <c r="F96" s="81"/>
      <c r="G96" s="81"/>
      <c r="H96" s="81"/>
      <c r="I96" s="349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4"/>
      <c r="AR96" s="154"/>
      <c r="AS96" s="154"/>
      <c r="AT96" s="154"/>
      <c r="AU96" s="154"/>
      <c r="AV96" s="154"/>
      <c r="AW96" s="154"/>
      <c r="AX96" s="154"/>
      <c r="AY96" s="356"/>
      <c r="AZ96" s="465"/>
      <c r="BA96" s="465"/>
      <c r="BB96" s="98"/>
      <c r="BC96" s="99"/>
      <c r="BD96" s="99"/>
      <c r="BE96" s="99"/>
      <c r="BF96" s="99"/>
      <c r="BG96" s="99"/>
      <c r="BH96" s="99"/>
      <c r="BI96" s="100"/>
      <c r="BJ96" s="100"/>
      <c r="BK96" s="71"/>
    </row>
    <row r="97" spans="1:63" ht="6" customHeight="1" x14ac:dyDescent="0.15">
      <c r="E97" s="81"/>
      <c r="F97" s="81"/>
      <c r="G97" s="81"/>
      <c r="H97" s="81"/>
      <c r="I97" s="349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4"/>
      <c r="AR97" s="154"/>
      <c r="AS97" s="154"/>
      <c r="AT97" s="154"/>
      <c r="AU97" s="154"/>
      <c r="AV97" s="154"/>
      <c r="AW97" s="154"/>
      <c r="AX97" s="154"/>
      <c r="AY97" s="356"/>
      <c r="AZ97" s="465"/>
      <c r="BA97" s="465"/>
      <c r="BB97" s="98"/>
      <c r="BC97" s="99"/>
      <c r="BD97" s="99"/>
      <c r="BE97" s="99"/>
      <c r="BF97" s="99"/>
      <c r="BG97" s="99"/>
      <c r="BH97" s="99"/>
      <c r="BI97" s="100"/>
      <c r="BJ97" s="100"/>
      <c r="BK97" s="71"/>
    </row>
    <row r="98" spans="1:63" ht="6" customHeight="1" x14ac:dyDescent="0.15">
      <c r="E98" s="81"/>
      <c r="F98" s="81"/>
      <c r="G98" s="81"/>
      <c r="H98" s="81"/>
      <c r="I98" s="352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4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5"/>
      <c r="AR98" s="155"/>
      <c r="AS98" s="155"/>
      <c r="AT98" s="155"/>
      <c r="AU98" s="155"/>
      <c r="AV98" s="155"/>
      <c r="AW98" s="155"/>
      <c r="AX98" s="155"/>
      <c r="AY98" s="357"/>
      <c r="AZ98" s="465"/>
      <c r="BA98" s="465"/>
      <c r="BB98" s="98"/>
      <c r="BC98" s="99"/>
      <c r="BD98" s="99"/>
      <c r="BE98" s="99"/>
      <c r="BF98" s="99"/>
      <c r="BG98" s="99"/>
      <c r="BH98" s="99"/>
      <c r="BI98" s="100"/>
      <c r="BJ98" s="100"/>
      <c r="BK98" s="71"/>
    </row>
    <row r="99" spans="1:63" ht="6" customHeight="1" x14ac:dyDescent="0.15"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4"/>
      <c r="AW99" s="74"/>
      <c r="AX99" s="74"/>
      <c r="AY99" s="74"/>
      <c r="AZ99" s="74"/>
      <c r="BA99" s="74"/>
      <c r="BB99" s="74"/>
      <c r="BC99" s="74"/>
      <c r="BD99" s="74"/>
      <c r="BE99" s="73"/>
      <c r="BF99" s="73"/>
      <c r="BG99" s="71"/>
      <c r="BH99" s="71"/>
      <c r="BI99" s="71"/>
      <c r="BJ99" s="71"/>
      <c r="BK99" s="71"/>
    </row>
    <row r="100" spans="1:63" ht="6" customHeight="1" x14ac:dyDescent="0.15">
      <c r="E100" s="81"/>
      <c r="F100" s="81"/>
      <c r="G100" s="81"/>
      <c r="H100" s="81"/>
      <c r="I100" s="350" t="s">
        <v>508</v>
      </c>
      <c r="J100" s="350"/>
      <c r="K100" s="481"/>
      <c r="L100" s="481"/>
      <c r="M100" s="481"/>
      <c r="N100" s="480" t="s">
        <v>509</v>
      </c>
      <c r="O100" s="480"/>
      <c r="P100" s="480"/>
      <c r="Q100" s="480"/>
      <c r="R100" s="480"/>
      <c r="S100" s="480"/>
      <c r="T100" s="480"/>
      <c r="U100" s="480"/>
      <c r="V100" s="480"/>
      <c r="W100" s="480"/>
      <c r="X100" s="480"/>
      <c r="Y100" s="480"/>
      <c r="Z100" s="480"/>
      <c r="AA100" s="480"/>
      <c r="AB100" s="480"/>
      <c r="AC100" s="480"/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140"/>
      <c r="AR100" s="140"/>
      <c r="AS100" s="140"/>
      <c r="AT100" s="73"/>
      <c r="AU100" s="73"/>
      <c r="AV100" s="74"/>
      <c r="AW100" s="74"/>
      <c r="AX100" s="74"/>
      <c r="AY100" s="74"/>
      <c r="AZ100" s="74"/>
      <c r="BA100" s="74"/>
      <c r="BB100" s="74"/>
      <c r="BC100" s="74"/>
      <c r="BD100" s="74"/>
      <c r="BE100" s="73"/>
      <c r="BF100" s="73"/>
      <c r="BG100" s="71"/>
      <c r="BH100" s="71"/>
      <c r="BI100" s="71"/>
      <c r="BJ100" s="71"/>
      <c r="BK100" s="71"/>
    </row>
    <row r="101" spans="1:63" ht="6" customHeight="1" x14ac:dyDescent="0.15">
      <c r="E101" s="81"/>
      <c r="F101" s="81"/>
      <c r="G101" s="81"/>
      <c r="H101" s="81"/>
      <c r="I101" s="350"/>
      <c r="J101" s="350"/>
      <c r="K101" s="481"/>
      <c r="L101" s="481"/>
      <c r="M101" s="481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0"/>
      <c r="Y101" s="480"/>
      <c r="Z101" s="480"/>
      <c r="AA101" s="480"/>
      <c r="AB101" s="480"/>
      <c r="AC101" s="480"/>
      <c r="AD101" s="480"/>
      <c r="AE101" s="480"/>
      <c r="AF101" s="480"/>
      <c r="AG101" s="480"/>
      <c r="AH101" s="480"/>
      <c r="AI101" s="480"/>
      <c r="AJ101" s="480"/>
      <c r="AK101" s="480"/>
      <c r="AL101" s="480"/>
      <c r="AM101" s="480"/>
      <c r="AN101" s="480"/>
      <c r="AO101" s="480"/>
      <c r="AP101" s="480"/>
      <c r="AQ101" s="140"/>
      <c r="AR101" s="140"/>
      <c r="AS101" s="140"/>
      <c r="AT101" s="73"/>
      <c r="AU101" s="73"/>
      <c r="AV101" s="74"/>
      <c r="AW101" s="74"/>
      <c r="AX101" s="74"/>
      <c r="AY101" s="74"/>
      <c r="AZ101" s="74"/>
      <c r="BA101" s="74"/>
      <c r="BB101" s="74"/>
      <c r="BC101" s="74"/>
      <c r="BD101" s="74"/>
      <c r="BE101" s="73"/>
      <c r="BF101" s="73"/>
      <c r="BG101" s="71"/>
      <c r="BH101" s="71"/>
      <c r="BI101" s="71"/>
      <c r="BJ101" s="71"/>
      <c r="BK101" s="71"/>
    </row>
    <row r="102" spans="1:63" ht="6" customHeight="1" x14ac:dyDescent="0.15"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4"/>
      <c r="AW102" s="74"/>
      <c r="AX102" s="74"/>
      <c r="AY102" s="74"/>
      <c r="AZ102" s="74"/>
      <c r="BA102" s="74"/>
      <c r="BB102" s="74"/>
      <c r="BC102" s="74"/>
      <c r="BD102" s="74"/>
      <c r="BE102" s="73"/>
      <c r="BF102" s="73"/>
      <c r="BG102" s="71"/>
      <c r="BH102" s="71"/>
      <c r="BI102" s="71"/>
      <c r="BJ102" s="71"/>
      <c r="BK102" s="71"/>
    </row>
    <row r="103" spans="1:63" ht="6" customHeight="1" x14ac:dyDescent="0.15"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4"/>
      <c r="AW103" s="74"/>
      <c r="AX103" s="74"/>
      <c r="AY103" s="74"/>
      <c r="AZ103" s="74"/>
      <c r="BA103" s="74"/>
      <c r="BB103" s="74"/>
      <c r="BC103" s="74"/>
      <c r="BD103" s="74"/>
      <c r="BE103" s="73"/>
      <c r="BF103" s="73"/>
      <c r="BG103" s="71"/>
      <c r="BH103" s="71"/>
      <c r="BI103" s="71"/>
      <c r="BJ103" s="71"/>
      <c r="BK103" s="71"/>
    </row>
    <row r="104" spans="1:63" ht="6" customHeight="1" x14ac:dyDescent="0.15"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4"/>
      <c r="AW104" s="74"/>
      <c r="AX104" s="74"/>
      <c r="AY104" s="74"/>
      <c r="AZ104" s="74"/>
      <c r="BA104" s="74"/>
      <c r="BB104" s="74"/>
      <c r="BC104" s="74"/>
      <c r="BD104" s="74"/>
      <c r="BE104" s="73"/>
      <c r="BF104" s="73"/>
      <c r="BG104" s="71"/>
      <c r="BH104" s="71"/>
      <c r="BI104" s="71"/>
      <c r="BJ104" s="71"/>
      <c r="BK104" s="71"/>
    </row>
    <row r="105" spans="1:63" ht="6" customHeight="1" x14ac:dyDescent="0.15"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4"/>
      <c r="AW105" s="74"/>
      <c r="AX105" s="74"/>
      <c r="AY105" s="74"/>
      <c r="AZ105" s="74"/>
      <c r="BA105" s="74"/>
      <c r="BB105" s="74"/>
      <c r="BC105" s="74"/>
      <c r="BD105" s="74"/>
      <c r="BE105" s="73"/>
      <c r="BF105" s="73"/>
      <c r="BG105" s="71"/>
      <c r="BH105" s="71"/>
      <c r="BI105" s="71"/>
      <c r="BJ105" s="71"/>
      <c r="BK105" s="71"/>
    </row>
    <row r="106" spans="1:63" ht="6" customHeight="1" x14ac:dyDescent="0.15"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4"/>
      <c r="AW106" s="74"/>
      <c r="AX106" s="74"/>
      <c r="AY106" s="74"/>
      <c r="AZ106" s="74"/>
      <c r="BA106" s="74"/>
      <c r="BB106" s="74"/>
      <c r="BC106" s="74"/>
      <c r="BD106" s="74"/>
      <c r="BE106" s="73"/>
      <c r="BF106" s="73"/>
      <c r="BG106" s="71"/>
      <c r="BH106" s="71"/>
      <c r="BI106" s="71"/>
      <c r="BJ106" s="71"/>
      <c r="BK106" s="71"/>
    </row>
    <row r="107" spans="1:63" ht="6" customHeight="1" x14ac:dyDescent="0.15"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4"/>
      <c r="AW107" s="74"/>
      <c r="AX107" s="74"/>
      <c r="AY107" s="74"/>
      <c r="AZ107" s="74"/>
      <c r="BA107" s="74"/>
      <c r="BB107" s="74"/>
      <c r="BC107" s="74"/>
      <c r="BD107" s="74"/>
      <c r="BE107" s="73"/>
      <c r="BF107" s="73"/>
      <c r="BG107" s="71"/>
      <c r="BH107" s="71"/>
      <c r="BI107" s="71"/>
      <c r="BJ107" s="71"/>
      <c r="BK107" s="71"/>
    </row>
    <row r="108" spans="1:63" ht="6" customHeight="1" x14ac:dyDescent="0.15"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4"/>
      <c r="AW108" s="74"/>
      <c r="AX108" s="74"/>
      <c r="AY108" s="74"/>
      <c r="AZ108" s="74"/>
      <c r="BA108" s="74"/>
      <c r="BB108" s="74"/>
      <c r="BC108" s="74"/>
      <c r="BD108" s="74"/>
      <c r="BE108" s="73"/>
      <c r="BF108" s="73"/>
      <c r="BG108" s="71"/>
      <c r="BH108" s="71"/>
      <c r="BI108" s="71"/>
      <c r="BJ108" s="71"/>
      <c r="BK108" s="71"/>
    </row>
    <row r="109" spans="1:63" ht="6" customHeight="1" x14ac:dyDescent="0.15"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4"/>
      <c r="AW109" s="74"/>
      <c r="AX109" s="74"/>
      <c r="AY109" s="74"/>
      <c r="AZ109" s="74"/>
      <c r="BA109" s="74"/>
      <c r="BB109" s="74"/>
      <c r="BC109" s="74"/>
      <c r="BD109" s="74"/>
      <c r="BE109" s="73"/>
      <c r="BF109" s="73"/>
      <c r="BG109" s="71"/>
      <c r="BH109" s="71"/>
      <c r="BI109" s="71"/>
      <c r="BJ109" s="71"/>
      <c r="BK109" s="71"/>
    </row>
    <row r="110" spans="1:63" ht="6" customHeight="1" x14ac:dyDescent="0.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81"/>
      <c r="M110" s="81"/>
      <c r="N110" s="81"/>
      <c r="O110" s="81"/>
      <c r="P110" s="81"/>
      <c r="Q110" s="81"/>
      <c r="R110" s="81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4"/>
      <c r="AW110" s="74"/>
      <c r="AX110" s="74"/>
      <c r="AY110" s="74"/>
      <c r="AZ110" s="74"/>
      <c r="BA110" s="74"/>
      <c r="BB110" s="74"/>
      <c r="BC110" s="74"/>
      <c r="BD110" s="52"/>
      <c r="BE110" s="52"/>
      <c r="BF110" s="52"/>
      <c r="BG110" s="52"/>
      <c r="BH110" s="52"/>
      <c r="BI110" s="52"/>
      <c r="BJ110" s="52"/>
      <c r="BK110" s="52"/>
    </row>
    <row r="111" spans="1:63" ht="6" customHeight="1" x14ac:dyDescent="0.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81"/>
      <c r="M111" s="81"/>
      <c r="N111" s="81"/>
      <c r="O111" s="81"/>
      <c r="P111" s="81"/>
      <c r="Q111" s="81"/>
      <c r="R111" s="81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4"/>
      <c r="AW111" s="74"/>
      <c r="AX111" s="74"/>
      <c r="AY111" s="74"/>
      <c r="AZ111" s="74"/>
      <c r="BA111" s="74"/>
      <c r="BB111" s="74"/>
      <c r="BC111" s="74"/>
      <c r="BD111" s="52"/>
      <c r="BE111" s="52"/>
      <c r="BF111" s="52"/>
      <c r="BG111" s="52"/>
      <c r="BH111" s="52"/>
      <c r="BI111" s="52"/>
      <c r="BJ111" s="52"/>
      <c r="BK111" s="52"/>
    </row>
    <row r="112" spans="1:63" ht="6" customHeight="1" x14ac:dyDescent="0.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81"/>
      <c r="M112" s="81"/>
      <c r="N112" s="81"/>
      <c r="O112" s="81"/>
      <c r="P112" s="81"/>
      <c r="Q112" s="81"/>
      <c r="R112" s="81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4"/>
      <c r="AW112" s="74"/>
      <c r="AX112" s="74"/>
      <c r="AY112" s="74"/>
      <c r="AZ112" s="74"/>
      <c r="BA112" s="74"/>
      <c r="BB112" s="74"/>
      <c r="BC112" s="74"/>
      <c r="BD112" s="52"/>
      <c r="BE112" s="52"/>
      <c r="BF112" s="52"/>
      <c r="BG112" s="52"/>
      <c r="BH112" s="52"/>
      <c r="BI112" s="52"/>
      <c r="BJ112" s="52"/>
      <c r="BK112" s="52"/>
    </row>
    <row r="113" spans="1:63" ht="6" customHeight="1" x14ac:dyDescent="0.1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82"/>
      <c r="M113" s="82"/>
      <c r="N113" s="82"/>
      <c r="O113" s="82"/>
      <c r="P113" s="82"/>
      <c r="Q113" s="82"/>
      <c r="R113" s="8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46"/>
      <c r="AD113" s="46"/>
      <c r="AE113" s="46"/>
      <c r="AF113" s="52"/>
      <c r="AG113" s="52"/>
      <c r="AH113" s="52"/>
      <c r="AI113" s="52"/>
      <c r="AJ113" s="52"/>
      <c r="AK113" s="52"/>
      <c r="AL113" s="52"/>
      <c r="AM113" s="46"/>
      <c r="AN113" s="46"/>
      <c r="AO113" s="46"/>
      <c r="AP113" s="46"/>
      <c r="AQ113" s="46"/>
      <c r="AR113" s="46"/>
      <c r="AS113" s="52"/>
      <c r="AT113" s="52"/>
      <c r="AU113" s="73"/>
      <c r="AV113" s="74"/>
      <c r="AW113" s="74"/>
      <c r="AX113" s="74"/>
      <c r="AY113" s="74"/>
      <c r="AZ113" s="74"/>
      <c r="BA113" s="74"/>
      <c r="BB113" s="74"/>
      <c r="BC113" s="74"/>
      <c r="BD113" s="73"/>
      <c r="BE113" s="73"/>
      <c r="BF113" s="73"/>
      <c r="BG113" s="73"/>
      <c r="BH113" s="73"/>
      <c r="BI113" s="73"/>
      <c r="BJ113" s="73"/>
      <c r="BK113" s="73"/>
    </row>
    <row r="114" spans="1:63" ht="6" customHeight="1" x14ac:dyDescent="0.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82"/>
      <c r="M114" s="82"/>
      <c r="N114" s="82"/>
      <c r="O114" s="82"/>
      <c r="P114" s="82"/>
      <c r="Q114" s="82"/>
      <c r="R114" s="8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46"/>
      <c r="AD114" s="46"/>
      <c r="AE114" s="46"/>
      <c r="AF114" s="52"/>
      <c r="AG114" s="52"/>
      <c r="AH114" s="52"/>
      <c r="AI114" s="52"/>
      <c r="AJ114" s="52"/>
      <c r="AK114" s="52"/>
      <c r="AL114" s="52"/>
      <c r="AM114" s="46"/>
      <c r="AN114" s="46"/>
      <c r="AO114" s="46"/>
      <c r="AP114" s="46"/>
      <c r="AQ114" s="46"/>
      <c r="AR114" s="46"/>
      <c r="AS114" s="52"/>
      <c r="AT114" s="52"/>
      <c r="AU114" s="73"/>
      <c r="AV114" s="74"/>
      <c r="AW114" s="74"/>
      <c r="AX114" s="74"/>
      <c r="AY114" s="74"/>
      <c r="AZ114" s="74"/>
      <c r="BA114" s="74"/>
      <c r="BB114" s="74"/>
      <c r="BC114" s="74"/>
      <c r="BD114" s="73"/>
      <c r="BE114" s="73"/>
      <c r="BF114" s="73"/>
      <c r="BG114" s="73"/>
      <c r="BH114" s="73"/>
      <c r="BI114" s="73"/>
      <c r="BJ114" s="73"/>
      <c r="BK114" s="73"/>
    </row>
    <row r="115" spans="1:63" ht="6" customHeight="1" x14ac:dyDescent="0.1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82"/>
      <c r="M115" s="82"/>
      <c r="N115" s="82"/>
      <c r="O115" s="82"/>
      <c r="P115" s="82"/>
      <c r="Q115" s="82"/>
      <c r="R115" s="8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46"/>
      <c r="AD115" s="46"/>
      <c r="AE115" s="46"/>
      <c r="AF115" s="52"/>
      <c r="AG115" s="52"/>
      <c r="AH115" s="52"/>
      <c r="AI115" s="52"/>
      <c r="AJ115" s="52"/>
      <c r="AK115" s="52"/>
      <c r="AL115" s="52"/>
      <c r="AM115" s="46"/>
      <c r="AN115" s="46"/>
      <c r="AO115" s="46"/>
      <c r="AP115" s="46"/>
      <c r="AQ115" s="46"/>
      <c r="AR115" s="46"/>
      <c r="AS115" s="52"/>
      <c r="AT115" s="52"/>
      <c r="AU115" s="73"/>
      <c r="AV115" s="74"/>
      <c r="AW115" s="74"/>
      <c r="AX115" s="74"/>
      <c r="AY115" s="74"/>
      <c r="AZ115" s="74"/>
      <c r="BA115" s="74"/>
      <c r="BB115" s="74"/>
      <c r="BC115" s="74"/>
      <c r="BD115" s="73"/>
      <c r="BE115" s="73"/>
      <c r="BF115" s="73"/>
      <c r="BG115" s="73"/>
      <c r="BH115" s="73"/>
      <c r="BI115" s="73"/>
      <c r="BJ115" s="73"/>
      <c r="BK115" s="73"/>
    </row>
    <row r="116" spans="1:63" ht="6" customHeight="1" x14ac:dyDescent="0.1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73"/>
      <c r="V116" s="73"/>
      <c r="W116" s="73"/>
      <c r="X116" s="73"/>
      <c r="Y116" s="73"/>
      <c r="Z116" s="73"/>
      <c r="AA116" s="73"/>
      <c r="AB116" s="73"/>
      <c r="AC116" s="79"/>
      <c r="AD116" s="79"/>
      <c r="AE116" s="79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4"/>
      <c r="AW116" s="74"/>
      <c r="AX116" s="74"/>
      <c r="AY116" s="74"/>
      <c r="AZ116" s="74"/>
      <c r="BA116" s="74"/>
      <c r="BB116" s="74"/>
      <c r="BC116" s="74"/>
      <c r="BD116" s="73"/>
      <c r="BE116" s="73"/>
      <c r="BF116" s="73"/>
      <c r="BG116" s="73"/>
      <c r="BH116" s="73"/>
      <c r="BI116" s="73"/>
      <c r="BJ116" s="73"/>
      <c r="BK116" s="73"/>
    </row>
    <row r="117" spans="1:63" ht="6" customHeight="1" x14ac:dyDescent="0.1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73"/>
      <c r="V117" s="73"/>
      <c r="W117" s="73"/>
      <c r="X117" s="73"/>
      <c r="Y117" s="73"/>
      <c r="Z117" s="73"/>
      <c r="AA117" s="73"/>
      <c r="AB117" s="73"/>
      <c r="AC117" s="79"/>
      <c r="AD117" s="79"/>
      <c r="AE117" s="79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4"/>
      <c r="AW117" s="74"/>
      <c r="AX117" s="74"/>
      <c r="AY117" s="74"/>
      <c r="AZ117" s="74"/>
      <c r="BA117" s="74"/>
      <c r="BB117" s="74"/>
      <c r="BC117" s="74"/>
      <c r="BD117" s="73"/>
      <c r="BE117" s="73"/>
      <c r="BF117" s="73"/>
      <c r="BG117" s="73"/>
      <c r="BH117" s="73"/>
      <c r="BI117" s="73"/>
      <c r="BJ117" s="73"/>
      <c r="BK117" s="73"/>
    </row>
    <row r="118" spans="1:63" ht="6" customHeight="1" x14ac:dyDescent="0.1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81"/>
      <c r="M118" s="81"/>
      <c r="N118" s="81"/>
      <c r="O118" s="81"/>
      <c r="P118" s="81"/>
      <c r="Q118" s="81"/>
      <c r="R118" s="81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4"/>
      <c r="AW118" s="74"/>
      <c r="AX118" s="74"/>
      <c r="AY118" s="74"/>
      <c r="AZ118" s="74"/>
      <c r="BA118" s="74"/>
      <c r="BB118" s="74"/>
      <c r="BC118" s="74"/>
      <c r="BD118" s="73"/>
      <c r="BE118" s="73"/>
      <c r="BF118" s="73"/>
      <c r="BG118" s="73"/>
      <c r="BH118" s="73"/>
      <c r="BI118" s="73"/>
      <c r="BJ118" s="73"/>
      <c r="BK118" s="73"/>
    </row>
    <row r="119" spans="1:63" ht="6" customHeight="1" x14ac:dyDescent="0.15">
      <c r="BG119" s="71"/>
      <c r="BH119" s="71"/>
      <c r="BI119" s="71"/>
      <c r="BJ119" s="71"/>
      <c r="BK119" s="71"/>
    </row>
    <row r="120" spans="1:63" ht="6" customHeight="1" x14ac:dyDescent="0.15">
      <c r="BG120" s="71"/>
      <c r="BH120" s="71"/>
      <c r="BI120" s="71"/>
      <c r="BJ120" s="71"/>
      <c r="BK120" s="71"/>
    </row>
    <row r="121" spans="1:63" ht="6" customHeight="1" x14ac:dyDescent="0.15">
      <c r="BG121" s="71"/>
      <c r="BH121" s="71"/>
      <c r="BI121" s="71"/>
      <c r="BJ121" s="71"/>
      <c r="BK121" s="71"/>
    </row>
    <row r="122" spans="1:63" ht="6" customHeight="1" x14ac:dyDescent="0.15">
      <c r="BG122" s="71"/>
      <c r="BH122" s="71"/>
      <c r="BI122" s="71"/>
      <c r="BJ122" s="71"/>
      <c r="BK122" s="71"/>
    </row>
    <row r="123" spans="1:63" ht="6" customHeight="1" x14ac:dyDescent="0.15">
      <c r="BG123" s="71"/>
      <c r="BH123" s="71"/>
      <c r="BI123" s="71"/>
      <c r="BJ123" s="71"/>
      <c r="BK123" s="71"/>
    </row>
    <row r="124" spans="1:63" ht="6" customHeight="1" x14ac:dyDescent="0.15">
      <c r="BG124" s="71"/>
      <c r="BH124" s="71"/>
      <c r="BI124" s="71"/>
      <c r="BJ124" s="71"/>
      <c r="BK124" s="71"/>
    </row>
    <row r="125" spans="1:63" ht="6" customHeight="1" x14ac:dyDescent="0.15">
      <c r="BG125" s="71"/>
      <c r="BH125" s="71"/>
      <c r="BI125" s="71"/>
      <c r="BJ125" s="71"/>
      <c r="BK125" s="71"/>
    </row>
    <row r="126" spans="1:63" ht="6" customHeight="1" x14ac:dyDescent="0.15">
      <c r="BG126" s="71"/>
      <c r="BH126" s="71"/>
      <c r="BI126" s="71"/>
      <c r="BJ126" s="71"/>
      <c r="BK126" s="71"/>
    </row>
    <row r="127" spans="1:63" ht="6" customHeight="1" x14ac:dyDescent="0.15">
      <c r="BG127" s="71"/>
      <c r="BH127" s="71"/>
      <c r="BI127" s="71"/>
      <c r="BJ127" s="71"/>
      <c r="BK127" s="71"/>
    </row>
    <row r="128" spans="1:63" ht="6" customHeight="1" x14ac:dyDescent="0.15">
      <c r="BG128" s="71"/>
      <c r="BH128" s="71"/>
      <c r="BI128" s="71"/>
      <c r="BJ128" s="71"/>
      <c r="BK128" s="71"/>
    </row>
    <row r="129" spans="1:63" ht="6" customHeight="1" x14ac:dyDescent="0.15">
      <c r="BG129" s="71"/>
      <c r="BH129" s="71"/>
      <c r="BI129" s="71"/>
      <c r="BJ129" s="71"/>
      <c r="BK129" s="71"/>
    </row>
    <row r="130" spans="1:63" ht="6" customHeight="1" x14ac:dyDescent="0.15">
      <c r="BG130" s="71"/>
      <c r="BH130" s="71"/>
      <c r="BI130" s="71"/>
      <c r="BJ130" s="71"/>
      <c r="BK130" s="71"/>
    </row>
    <row r="131" spans="1:63" ht="6" customHeight="1" x14ac:dyDescent="0.15">
      <c r="BG131" s="71"/>
      <c r="BH131" s="71"/>
      <c r="BI131" s="71"/>
      <c r="BJ131" s="51"/>
      <c r="BK131" s="71"/>
    </row>
    <row r="132" spans="1:63" ht="6" customHeight="1" x14ac:dyDescent="0.15">
      <c r="BG132" s="71"/>
      <c r="BH132" s="71"/>
      <c r="BI132" s="71"/>
      <c r="BJ132" s="71"/>
      <c r="BK132" s="71"/>
    </row>
    <row r="133" spans="1:63" ht="6" customHeight="1" x14ac:dyDescent="0.15">
      <c r="BG133" s="71"/>
      <c r="BH133" s="71"/>
      <c r="BI133" s="71"/>
      <c r="BJ133" s="71"/>
      <c r="BK133" s="71"/>
    </row>
    <row r="134" spans="1:63" ht="6" customHeight="1" x14ac:dyDescent="0.15">
      <c r="BG134" s="71"/>
      <c r="BH134" s="71"/>
      <c r="BI134" s="71"/>
      <c r="BJ134" s="51" t="str">
        <f>IF(Y95="","",Y95*2)</f>
        <v/>
      </c>
      <c r="BK134" s="71"/>
    </row>
    <row r="135" spans="1:63" ht="6" customHeight="1" x14ac:dyDescent="0.15">
      <c r="BG135" s="71"/>
      <c r="BH135" s="71"/>
      <c r="BI135" s="71"/>
      <c r="BJ135" s="71"/>
      <c r="BK135" s="71"/>
    </row>
    <row r="136" spans="1:63" ht="6" customHeight="1" x14ac:dyDescent="0.15">
      <c r="BG136" s="71"/>
      <c r="BH136" s="71"/>
      <c r="BI136" s="71"/>
      <c r="BJ136" s="71"/>
      <c r="BK136" s="71"/>
    </row>
    <row r="137" spans="1:63" ht="6" customHeight="1" x14ac:dyDescent="0.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G137" s="71"/>
      <c r="BH137" s="71"/>
      <c r="BI137" s="71"/>
      <c r="BJ137" s="71"/>
      <c r="BK137" s="71"/>
    </row>
    <row r="138" spans="1:63" ht="6" customHeight="1" x14ac:dyDescent="0.1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</row>
    <row r="139" spans="1:63" ht="6" customHeight="1" x14ac:dyDescent="0.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</row>
    <row r="140" spans="1:63" ht="6" customHeight="1" x14ac:dyDescent="0.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</row>
    <row r="141" spans="1:63" ht="6" customHeight="1" x14ac:dyDescent="0.1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</row>
    <row r="142" spans="1:63" ht="6" customHeight="1" x14ac:dyDescent="0.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</row>
    <row r="143" spans="1:63" ht="6" customHeight="1" x14ac:dyDescent="0.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</row>
    <row r="144" spans="1:63" ht="6" customHeight="1" x14ac:dyDescent="0.1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</row>
    <row r="145" spans="1:63" ht="6" customHeight="1" x14ac:dyDescent="0.1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</row>
    <row r="146" spans="1:63" ht="6" customHeight="1" x14ac:dyDescent="0.1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</row>
    <row r="147" spans="1:63" ht="6" customHeight="1" x14ac:dyDescent="0.1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</row>
    <row r="148" spans="1:63" ht="6" customHeight="1" x14ac:dyDescent="0.1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</row>
    <row r="149" spans="1:63" ht="6" customHeight="1" x14ac:dyDescent="0.1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</row>
    <row r="150" spans="1:63" ht="6" customHeight="1" x14ac:dyDescent="0.1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</row>
    <row r="151" spans="1:63" ht="6" customHeight="1" x14ac:dyDescent="0.1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</row>
    <row r="152" spans="1:63" ht="6" customHeight="1" x14ac:dyDescent="0.1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</row>
    <row r="153" spans="1:63" ht="6" customHeight="1" x14ac:dyDescent="0.1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</row>
    <row r="154" spans="1:63" ht="6" customHeight="1" x14ac:dyDescent="0.1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</row>
    <row r="155" spans="1:63" ht="6" customHeight="1" x14ac:dyDescent="0.1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</row>
    <row r="156" spans="1:63" ht="6" customHeight="1" x14ac:dyDescent="0.1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</row>
    <row r="157" spans="1:63" ht="6" customHeight="1" x14ac:dyDescent="0.1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</row>
    <row r="158" spans="1:63" ht="6" customHeight="1" x14ac:dyDescent="0.1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</row>
    <row r="159" spans="1:63" ht="6" customHeight="1" x14ac:dyDescent="0.1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</row>
    <row r="160" spans="1:63" ht="6" customHeight="1" x14ac:dyDescent="0.1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</row>
    <row r="161" spans="1:63" ht="6" customHeight="1" x14ac:dyDescent="0.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</row>
    <row r="162" spans="1:63" ht="6" customHeight="1" x14ac:dyDescent="0.1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</row>
    <row r="163" spans="1:63" ht="6" customHeight="1" x14ac:dyDescent="0.1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</row>
    <row r="164" spans="1:63" ht="6" customHeight="1" x14ac:dyDescent="0.1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</row>
  </sheetData>
  <customSheetViews>
    <customSheetView guid="{1CD4367B-6F74-4412-9A95-1DA4DA2ACEC7}" scale="130" zeroValues="0" fitToPage="1">
      <selection activeCell="H16" sqref="H16:K18"/>
      <pageMargins left="0.3" right="0.26" top="0.34" bottom="0.24" header="0.24" footer="0.2"/>
      <pageSetup paperSize="9" scale="95" orientation="portrait" r:id="rId1"/>
    </customSheetView>
  </customSheetViews>
  <mergeCells count="144">
    <mergeCell ref="N100:AP101"/>
    <mergeCell ref="K100:M101"/>
    <mergeCell ref="I100:J101"/>
    <mergeCell ref="BC27:BH29"/>
    <mergeCell ref="BI27:BJ29"/>
    <mergeCell ref="AZ32:BA39"/>
    <mergeCell ref="Y40:Z42"/>
    <mergeCell ref="AQ51:AY54"/>
    <mergeCell ref="W51:AP54"/>
    <mergeCell ref="K57:V59"/>
    <mergeCell ref="W57:X59"/>
    <mergeCell ref="Y57:AG59"/>
    <mergeCell ref="AH57:AP59"/>
    <mergeCell ref="AQ57:AR59"/>
    <mergeCell ref="AS57:AY59"/>
    <mergeCell ref="AR27:AT29"/>
    <mergeCell ref="AZ40:BA42"/>
    <mergeCell ref="AZ51:BA54"/>
    <mergeCell ref="AW27:AX29"/>
    <mergeCell ref="AY27:AZ29"/>
    <mergeCell ref="BA27:BB29"/>
    <mergeCell ref="I92:J94"/>
    <mergeCell ref="K92:V94"/>
    <mergeCell ref="W92:X94"/>
    <mergeCell ref="Y80:AG87"/>
    <mergeCell ref="AH80:AP87"/>
    <mergeCell ref="Y92:Z94"/>
    <mergeCell ref="AA92:AG94"/>
    <mergeCell ref="AQ80:AY87"/>
    <mergeCell ref="I88:J91"/>
    <mergeCell ref="K88:V91"/>
    <mergeCell ref="W88:X91"/>
    <mergeCell ref="I60:V63"/>
    <mergeCell ref="W60:AP63"/>
    <mergeCell ref="AQ60:AY63"/>
    <mergeCell ref="I80:J87"/>
    <mergeCell ref="K80:V87"/>
    <mergeCell ref="AF75:AF77"/>
    <mergeCell ref="AG75:AH77"/>
    <mergeCell ref="AS75:AT77"/>
    <mergeCell ref="L75:P77"/>
    <mergeCell ref="Q75:R77"/>
    <mergeCell ref="S75:T77"/>
    <mergeCell ref="U75:V77"/>
    <mergeCell ref="W75:Z77"/>
    <mergeCell ref="AA75:AB77"/>
    <mergeCell ref="AC75:AE77"/>
    <mergeCell ref="I95:V98"/>
    <mergeCell ref="AS88:AY91"/>
    <mergeCell ref="AZ88:BA91"/>
    <mergeCell ref="I57:J59"/>
    <mergeCell ref="AZ57:BA59"/>
    <mergeCell ref="I51:V54"/>
    <mergeCell ref="AJ47:AP50"/>
    <mergeCell ref="AQ47:AR50"/>
    <mergeCell ref="AS47:AY50"/>
    <mergeCell ref="AZ47:BA50"/>
    <mergeCell ref="AZ60:BA63"/>
    <mergeCell ref="AZ80:BA87"/>
    <mergeCell ref="AZ92:BA94"/>
    <mergeCell ref="AZ95:BA98"/>
    <mergeCell ref="W95:AP98"/>
    <mergeCell ref="AQ95:AY98"/>
    <mergeCell ref="Y88:Z91"/>
    <mergeCell ref="AA88:AG91"/>
    <mergeCell ref="AH92:AP94"/>
    <mergeCell ref="AQ92:AY94"/>
    <mergeCell ref="AH88:AI91"/>
    <mergeCell ref="AJ88:AP91"/>
    <mergeCell ref="AQ88:AR91"/>
    <mergeCell ref="W80:X87"/>
    <mergeCell ref="B14:F15"/>
    <mergeCell ref="AT16:BK18"/>
    <mergeCell ref="A19:BK23"/>
    <mergeCell ref="A24:B26"/>
    <mergeCell ref="C24:K26"/>
    <mergeCell ref="AL10:AS18"/>
    <mergeCell ref="AT10:BK12"/>
    <mergeCell ref="B12:F13"/>
    <mergeCell ref="G12:N15"/>
    <mergeCell ref="AT13:BK15"/>
    <mergeCell ref="B9:F11"/>
    <mergeCell ref="G9:U11"/>
    <mergeCell ref="O12:S15"/>
    <mergeCell ref="T12:AF15"/>
    <mergeCell ref="B16:G18"/>
    <mergeCell ref="H16:K18"/>
    <mergeCell ref="L16:M18"/>
    <mergeCell ref="AT7:BK9"/>
    <mergeCell ref="AI27:AM29"/>
    <mergeCell ref="AN27:AO29"/>
    <mergeCell ref="AI75:AJ77"/>
    <mergeCell ref="AK75:AL77"/>
    <mergeCell ref="AM75:AR77"/>
    <mergeCell ref="Y47:Z50"/>
    <mergeCell ref="AA47:AG50"/>
    <mergeCell ref="AH47:AI50"/>
    <mergeCell ref="K43:V46"/>
    <mergeCell ref="W43:X46"/>
    <mergeCell ref="Y43:Z46"/>
    <mergeCell ref="L27:P29"/>
    <mergeCell ref="C72:AA74"/>
    <mergeCell ref="U27:V29"/>
    <mergeCell ref="W27:Z29"/>
    <mergeCell ref="AA27:AB29"/>
    <mergeCell ref="AA43:AG46"/>
    <mergeCell ref="AH43:AI46"/>
    <mergeCell ref="AJ43:AP46"/>
    <mergeCell ref="AQ43:AR46"/>
    <mergeCell ref="AG27:AH29"/>
    <mergeCell ref="A72:B74"/>
    <mergeCell ref="AL7:AS9"/>
    <mergeCell ref="W40:X42"/>
    <mergeCell ref="K32:V39"/>
    <mergeCell ref="W32:X39"/>
    <mergeCell ref="Y32:AG39"/>
    <mergeCell ref="AH32:AP39"/>
    <mergeCell ref="AQ32:AY39"/>
    <mergeCell ref="AU27:AV29"/>
    <mergeCell ref="AQ40:AY42"/>
    <mergeCell ref="AH40:AP42"/>
    <mergeCell ref="AA40:AG42"/>
    <mergeCell ref="AC27:AE29"/>
    <mergeCell ref="AF27:AF29"/>
    <mergeCell ref="I40:J42"/>
    <mergeCell ref="K40:V42"/>
    <mergeCell ref="I43:J46"/>
    <mergeCell ref="AP27:AQ29"/>
    <mergeCell ref="AS43:AY46"/>
    <mergeCell ref="I47:J50"/>
    <mergeCell ref="K47:V50"/>
    <mergeCell ref="W47:X50"/>
    <mergeCell ref="Q27:R29"/>
    <mergeCell ref="S27:T29"/>
    <mergeCell ref="BC72:BK74"/>
    <mergeCell ref="BC24:BK26"/>
    <mergeCell ref="BK4:BK6"/>
    <mergeCell ref="BI4:BJ6"/>
    <mergeCell ref="BH4:BH6"/>
    <mergeCell ref="BF4:BG6"/>
    <mergeCell ref="BE4:BE6"/>
    <mergeCell ref="BA4:BD6"/>
    <mergeCell ref="AX4:AZ6"/>
    <mergeCell ref="AZ43:BA46"/>
  </mergeCells>
  <phoneticPr fontId="19"/>
  <dataValidations count="1">
    <dataValidation type="list" allowBlank="1" showInputMessage="1" showErrorMessage="1" sqref="AQ57:AR59 Y88:Z94 Y40:Z50 AH43:AI50 AQ43:AR50 AH88:AI91 AQ88:AR91">
      <formula1>"○,　　"</formula1>
    </dataValidation>
  </dataValidations>
  <pageMargins left="0.3" right="0.26" top="0.34" bottom="0.24" header="0.24" footer="0.2"/>
  <pageSetup paperSize="9" scale="98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0"/>
  <sheetViews>
    <sheetView showZeros="0" topLeftCell="A33" zoomScale="160" zoomScaleNormal="160" workbookViewId="0">
      <selection activeCell="BN60" sqref="BN60"/>
    </sheetView>
  </sheetViews>
  <sheetFormatPr defaultColWidth="3.125" defaultRowHeight="11.25" x14ac:dyDescent="0.15"/>
  <cols>
    <col min="1" max="63" width="1.625" style="32" customWidth="1"/>
    <col min="64" max="16384" width="3.125" style="32"/>
  </cols>
  <sheetData>
    <row r="1" spans="2:63" ht="6" customHeight="1" x14ac:dyDescent="0.15">
      <c r="B1" s="31"/>
      <c r="C1" s="31"/>
    </row>
    <row r="2" spans="2:63" ht="6" customHeight="1" x14ac:dyDescent="0.15"/>
    <row r="3" spans="2:63" ht="6" customHeight="1" x14ac:dyDescent="0.15">
      <c r="B3" s="33"/>
    </row>
    <row r="4" spans="2:63" ht="6" customHeight="1" x14ac:dyDescent="0.15">
      <c r="AX4" s="183" t="s">
        <v>514</v>
      </c>
      <c r="AY4" s="183"/>
      <c r="AZ4" s="183"/>
      <c r="BA4" s="429">
        <f>'治験（医薬品）'!AY4</f>
        <v>0</v>
      </c>
      <c r="BB4" s="429"/>
      <c r="BC4" s="429"/>
      <c r="BD4" s="429"/>
      <c r="BE4" s="531" t="s">
        <v>518</v>
      </c>
      <c r="BF4" s="429">
        <f>'治験（医薬品）'!BD4</f>
        <v>0</v>
      </c>
      <c r="BG4" s="429"/>
      <c r="BH4" s="531" t="s">
        <v>519</v>
      </c>
      <c r="BI4" s="429">
        <f>'治験（医薬品）'!BG4</f>
        <v>0</v>
      </c>
      <c r="BJ4" s="429"/>
      <c r="BK4" s="531" t="s">
        <v>521</v>
      </c>
    </row>
    <row r="5" spans="2:63" ht="6" customHeight="1" x14ac:dyDescent="0.15">
      <c r="AX5" s="183"/>
      <c r="AY5" s="183"/>
      <c r="AZ5" s="183"/>
      <c r="BA5" s="429"/>
      <c r="BB5" s="429"/>
      <c r="BC5" s="429"/>
      <c r="BD5" s="429"/>
      <c r="BE5" s="531"/>
      <c r="BF5" s="429"/>
      <c r="BG5" s="429"/>
      <c r="BH5" s="531"/>
      <c r="BI5" s="429"/>
      <c r="BJ5" s="429"/>
      <c r="BK5" s="531"/>
    </row>
    <row r="6" spans="2:63" ht="6" customHeight="1" x14ac:dyDescent="0.15">
      <c r="AX6" s="163"/>
      <c r="AY6" s="163"/>
      <c r="AZ6" s="163"/>
      <c r="BA6" s="430"/>
      <c r="BB6" s="430"/>
      <c r="BC6" s="430"/>
      <c r="BD6" s="430"/>
      <c r="BE6" s="532"/>
      <c r="BF6" s="430"/>
      <c r="BG6" s="430"/>
      <c r="BH6" s="532"/>
      <c r="BI6" s="430"/>
      <c r="BJ6" s="430"/>
      <c r="BK6" s="532"/>
    </row>
    <row r="7" spans="2:63" ht="6" customHeight="1" x14ac:dyDescent="0.15">
      <c r="AL7" s="156" t="s">
        <v>91</v>
      </c>
      <c r="AM7" s="157"/>
      <c r="AN7" s="157"/>
      <c r="AO7" s="157"/>
      <c r="AP7" s="157"/>
      <c r="AQ7" s="157"/>
      <c r="AR7" s="157"/>
      <c r="AS7" s="158"/>
      <c r="AT7" s="201">
        <f>'治験（医薬品）'!AT7:BI9</f>
        <v>0</v>
      </c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202"/>
    </row>
    <row r="8" spans="2:63" ht="6" customHeight="1" x14ac:dyDescent="0.15">
      <c r="AL8" s="159"/>
      <c r="AM8" s="160"/>
      <c r="AN8" s="160"/>
      <c r="AO8" s="160"/>
      <c r="AP8" s="160"/>
      <c r="AQ8" s="160"/>
      <c r="AR8" s="160"/>
      <c r="AS8" s="161"/>
      <c r="AT8" s="203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204"/>
    </row>
    <row r="9" spans="2:63" ht="6" customHeight="1" x14ac:dyDescent="0.15">
      <c r="B9" s="263" t="s">
        <v>169</v>
      </c>
      <c r="C9" s="263"/>
      <c r="D9" s="263"/>
      <c r="E9" s="263"/>
      <c r="F9" s="263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AL9" s="162"/>
      <c r="AM9" s="163"/>
      <c r="AN9" s="163"/>
      <c r="AO9" s="163"/>
      <c r="AP9" s="163"/>
      <c r="AQ9" s="163"/>
      <c r="AR9" s="163"/>
      <c r="AS9" s="164"/>
      <c r="AT9" s="214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215"/>
    </row>
    <row r="10" spans="2:63" ht="6" customHeight="1" x14ac:dyDescent="0.15">
      <c r="B10" s="263"/>
      <c r="C10" s="263"/>
      <c r="D10" s="263"/>
      <c r="E10" s="263"/>
      <c r="F10" s="263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AL10" s="159" t="s">
        <v>89</v>
      </c>
      <c r="AM10" s="160"/>
      <c r="AN10" s="160"/>
      <c r="AO10" s="160"/>
      <c r="AP10" s="160"/>
      <c r="AQ10" s="160"/>
      <c r="AR10" s="160"/>
      <c r="AS10" s="161"/>
      <c r="AT10" s="258" t="s">
        <v>320</v>
      </c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</row>
    <row r="11" spans="2:63" ht="6" customHeight="1" x14ac:dyDescent="0.15">
      <c r="B11" s="264"/>
      <c r="C11" s="264"/>
      <c r="D11" s="264"/>
      <c r="E11" s="264"/>
      <c r="F11" s="264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AL11" s="159"/>
      <c r="AM11" s="160"/>
      <c r="AN11" s="160"/>
      <c r="AO11" s="160"/>
      <c r="AP11" s="160"/>
      <c r="AQ11" s="160"/>
      <c r="AR11" s="160"/>
      <c r="AS11" s="161"/>
      <c r="AT11" s="253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2"/>
    </row>
    <row r="12" spans="2:63" ht="6" customHeight="1" x14ac:dyDescent="0.15">
      <c r="B12" s="262" t="s">
        <v>170</v>
      </c>
      <c r="C12" s="262"/>
      <c r="D12" s="262"/>
      <c r="E12" s="262"/>
      <c r="F12" s="262"/>
      <c r="G12" s="443"/>
      <c r="H12" s="443"/>
      <c r="I12" s="443"/>
      <c r="J12" s="443"/>
      <c r="K12" s="443"/>
      <c r="L12" s="443"/>
      <c r="M12" s="443"/>
      <c r="N12" s="443"/>
      <c r="O12" s="262" t="s">
        <v>172</v>
      </c>
      <c r="P12" s="262"/>
      <c r="Q12" s="262"/>
      <c r="R12" s="262"/>
      <c r="S12" s="262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L12" s="159"/>
      <c r="AM12" s="160"/>
      <c r="AN12" s="160"/>
      <c r="AO12" s="160"/>
      <c r="AP12" s="160"/>
      <c r="AQ12" s="160"/>
      <c r="AR12" s="160"/>
      <c r="AS12" s="161"/>
      <c r="AT12" s="254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6"/>
    </row>
    <row r="13" spans="2:63" ht="6" customHeight="1" x14ac:dyDescent="0.15">
      <c r="B13" s="263"/>
      <c r="C13" s="263"/>
      <c r="D13" s="263"/>
      <c r="E13" s="263"/>
      <c r="F13" s="263"/>
      <c r="G13" s="444"/>
      <c r="H13" s="444"/>
      <c r="I13" s="444"/>
      <c r="J13" s="444"/>
      <c r="K13" s="444"/>
      <c r="L13" s="444"/>
      <c r="M13" s="444"/>
      <c r="N13" s="444"/>
      <c r="O13" s="263"/>
      <c r="P13" s="263"/>
      <c r="Q13" s="263"/>
      <c r="R13" s="263"/>
      <c r="S13" s="263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L13" s="159"/>
      <c r="AM13" s="160"/>
      <c r="AN13" s="160"/>
      <c r="AO13" s="160"/>
      <c r="AP13" s="160"/>
      <c r="AQ13" s="160"/>
      <c r="AR13" s="160"/>
      <c r="AS13" s="161"/>
      <c r="AT13" s="278" t="s">
        <v>544</v>
      </c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80"/>
    </row>
    <row r="14" spans="2:63" ht="6" customHeight="1" x14ac:dyDescent="0.15">
      <c r="B14" s="263" t="s">
        <v>171</v>
      </c>
      <c r="C14" s="263"/>
      <c r="D14" s="263"/>
      <c r="E14" s="263"/>
      <c r="F14" s="263"/>
      <c r="G14" s="444"/>
      <c r="H14" s="444"/>
      <c r="I14" s="444"/>
      <c r="J14" s="444"/>
      <c r="K14" s="444"/>
      <c r="L14" s="444"/>
      <c r="M14" s="444"/>
      <c r="N14" s="444"/>
      <c r="O14" s="263"/>
      <c r="P14" s="263"/>
      <c r="Q14" s="263"/>
      <c r="R14" s="263"/>
      <c r="S14" s="263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L14" s="159"/>
      <c r="AM14" s="160"/>
      <c r="AN14" s="160"/>
      <c r="AO14" s="160"/>
      <c r="AP14" s="160"/>
      <c r="AQ14" s="160"/>
      <c r="AR14" s="160"/>
      <c r="AS14" s="161"/>
      <c r="AT14" s="281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3"/>
    </row>
    <row r="15" spans="2:63" ht="6" customHeight="1" x14ac:dyDescent="0.15">
      <c r="B15" s="264"/>
      <c r="C15" s="264"/>
      <c r="D15" s="264"/>
      <c r="E15" s="264"/>
      <c r="F15" s="264"/>
      <c r="G15" s="445"/>
      <c r="H15" s="445"/>
      <c r="I15" s="445"/>
      <c r="J15" s="445"/>
      <c r="K15" s="445"/>
      <c r="L15" s="445"/>
      <c r="M15" s="445"/>
      <c r="N15" s="445"/>
      <c r="O15" s="264"/>
      <c r="P15" s="264"/>
      <c r="Q15" s="264"/>
      <c r="R15" s="264"/>
      <c r="S15" s="264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L15" s="159"/>
      <c r="AM15" s="160"/>
      <c r="AN15" s="160"/>
      <c r="AO15" s="160"/>
      <c r="AP15" s="160"/>
      <c r="AQ15" s="160"/>
      <c r="AR15" s="160"/>
      <c r="AS15" s="161"/>
      <c r="AT15" s="284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6"/>
    </row>
    <row r="16" spans="2:63" ht="6" customHeight="1" x14ac:dyDescent="0.15">
      <c r="B16" s="262" t="s">
        <v>488</v>
      </c>
      <c r="C16" s="262"/>
      <c r="D16" s="262"/>
      <c r="E16" s="262"/>
      <c r="F16" s="262"/>
      <c r="G16" s="262"/>
      <c r="H16" s="443"/>
      <c r="I16" s="443"/>
      <c r="J16" s="443"/>
      <c r="K16" s="443"/>
      <c r="L16" s="262" t="s">
        <v>489</v>
      </c>
      <c r="M16" s="262"/>
      <c r="N16" s="106"/>
      <c r="O16" s="106"/>
      <c r="P16" s="106"/>
      <c r="AL16" s="159"/>
      <c r="AM16" s="160"/>
      <c r="AN16" s="160"/>
      <c r="AO16" s="160"/>
      <c r="AP16" s="160"/>
      <c r="AQ16" s="160"/>
      <c r="AR16" s="160"/>
      <c r="AS16" s="161"/>
      <c r="AT16" s="258" t="s">
        <v>146</v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</row>
    <row r="17" spans="1:63" ht="6" customHeight="1" x14ac:dyDescent="0.15">
      <c r="B17" s="263"/>
      <c r="C17" s="263"/>
      <c r="D17" s="263"/>
      <c r="E17" s="263"/>
      <c r="F17" s="263"/>
      <c r="G17" s="263"/>
      <c r="H17" s="444"/>
      <c r="I17" s="444"/>
      <c r="J17" s="444"/>
      <c r="K17" s="444"/>
      <c r="L17" s="263"/>
      <c r="M17" s="263"/>
      <c r="N17" s="107"/>
      <c r="O17" s="107"/>
      <c r="P17" s="107"/>
      <c r="AL17" s="159"/>
      <c r="AM17" s="160"/>
      <c r="AN17" s="160"/>
      <c r="AO17" s="160"/>
      <c r="AP17" s="160"/>
      <c r="AQ17" s="160"/>
      <c r="AR17" s="160"/>
      <c r="AS17" s="161"/>
      <c r="AT17" s="253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2"/>
    </row>
    <row r="18" spans="1:63" ht="6" customHeight="1" x14ac:dyDescent="0.15">
      <c r="B18" s="264"/>
      <c r="C18" s="264"/>
      <c r="D18" s="264"/>
      <c r="E18" s="264"/>
      <c r="F18" s="264"/>
      <c r="G18" s="264"/>
      <c r="H18" s="445"/>
      <c r="I18" s="445"/>
      <c r="J18" s="445"/>
      <c r="K18" s="445"/>
      <c r="L18" s="264"/>
      <c r="M18" s="264"/>
      <c r="N18" s="107"/>
      <c r="O18" s="107"/>
      <c r="P18" s="107"/>
      <c r="AL18" s="162"/>
      <c r="AM18" s="163"/>
      <c r="AN18" s="163"/>
      <c r="AO18" s="163"/>
      <c r="AP18" s="163"/>
      <c r="AQ18" s="163"/>
      <c r="AR18" s="163"/>
      <c r="AS18" s="164"/>
      <c r="AT18" s="254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6"/>
    </row>
    <row r="19" spans="1:63" ht="6" customHeight="1" x14ac:dyDescent="0.15">
      <c r="A19" s="267" t="s">
        <v>319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</row>
    <row r="20" spans="1:63" ht="6" customHeight="1" x14ac:dyDescent="0.1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</row>
    <row r="21" spans="1:63" ht="6" customHeight="1" x14ac:dyDescent="0.1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</row>
    <row r="22" spans="1:63" ht="6" customHeight="1" x14ac:dyDescent="0.1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</row>
    <row r="23" spans="1:63" ht="6" customHeight="1" x14ac:dyDescent="0.1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</row>
    <row r="24" spans="1:63" ht="6" customHeight="1" x14ac:dyDescent="0.15">
      <c r="A24" s="186" t="s">
        <v>329</v>
      </c>
      <c r="B24" s="186"/>
      <c r="C24" s="266" t="s">
        <v>321</v>
      </c>
      <c r="D24" s="266"/>
      <c r="E24" s="266"/>
      <c r="F24" s="266"/>
      <c r="G24" s="266"/>
      <c r="H24" s="266"/>
      <c r="I24" s="266"/>
      <c r="J24" s="266"/>
      <c r="K24" s="266"/>
      <c r="L24" s="47"/>
      <c r="M24" s="47"/>
      <c r="N24" s="47"/>
      <c r="O24" s="47"/>
      <c r="P24" s="47"/>
      <c r="Q24" s="52"/>
      <c r="R24" s="52"/>
      <c r="S24" s="47"/>
      <c r="T24" s="47"/>
      <c r="U24" s="52"/>
      <c r="V24" s="52"/>
      <c r="W24" s="47"/>
      <c r="X24" s="47"/>
      <c r="Y24" s="47"/>
      <c r="Z24" s="47"/>
      <c r="AA24" s="47"/>
      <c r="AB24" s="47"/>
      <c r="AC24" s="53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52"/>
      <c r="AO24" s="52"/>
      <c r="AP24" s="47"/>
      <c r="AQ24" s="47"/>
      <c r="AR24" s="47"/>
      <c r="AS24" s="47"/>
      <c r="AT24" s="47"/>
      <c r="AU24" s="47"/>
      <c r="AV24" s="47"/>
      <c r="AW24" s="47"/>
      <c r="AX24" s="34"/>
      <c r="AY24" s="34"/>
      <c r="AZ24" s="47"/>
      <c r="BA24" s="47"/>
      <c r="BB24" s="47"/>
      <c r="BC24" s="491" t="s">
        <v>324</v>
      </c>
      <c r="BD24" s="491"/>
      <c r="BE24" s="491"/>
      <c r="BF24" s="491"/>
      <c r="BG24" s="491"/>
      <c r="BH24" s="491"/>
      <c r="BI24" s="491"/>
      <c r="BJ24" s="491"/>
      <c r="BK24" s="491"/>
    </row>
    <row r="25" spans="1:63" ht="6" customHeight="1" x14ac:dyDescent="0.15">
      <c r="A25" s="186"/>
      <c r="B25" s="186"/>
      <c r="C25" s="266"/>
      <c r="D25" s="266"/>
      <c r="E25" s="266"/>
      <c r="F25" s="266"/>
      <c r="G25" s="266"/>
      <c r="H25" s="266"/>
      <c r="I25" s="266"/>
      <c r="J25" s="266"/>
      <c r="K25" s="266"/>
      <c r="L25" s="47"/>
      <c r="M25" s="47"/>
      <c r="N25" s="47"/>
      <c r="O25" s="47"/>
      <c r="P25" s="47"/>
      <c r="Q25" s="52"/>
      <c r="R25" s="52"/>
      <c r="S25" s="47"/>
      <c r="T25" s="47"/>
      <c r="U25" s="52"/>
      <c r="V25" s="52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52"/>
      <c r="AO25" s="52"/>
      <c r="AP25" s="47"/>
      <c r="AQ25" s="47"/>
      <c r="AR25" s="47"/>
      <c r="AS25" s="47"/>
      <c r="AT25" s="47"/>
      <c r="AU25" s="47"/>
      <c r="AV25" s="47"/>
      <c r="AW25" s="47"/>
      <c r="AX25" s="34"/>
      <c r="AY25" s="34"/>
      <c r="AZ25" s="47"/>
      <c r="BA25" s="47"/>
      <c r="BB25" s="47"/>
      <c r="BC25" s="491"/>
      <c r="BD25" s="491"/>
      <c r="BE25" s="491"/>
      <c r="BF25" s="491"/>
      <c r="BG25" s="491"/>
      <c r="BH25" s="491"/>
      <c r="BI25" s="491"/>
      <c r="BJ25" s="491"/>
      <c r="BK25" s="491"/>
    </row>
    <row r="26" spans="1:63" ht="6" customHeight="1" x14ac:dyDescent="0.15">
      <c r="A26" s="186"/>
      <c r="B26" s="186"/>
      <c r="C26" s="266"/>
      <c r="D26" s="266"/>
      <c r="E26" s="266"/>
      <c r="F26" s="266"/>
      <c r="G26" s="266"/>
      <c r="H26" s="266"/>
      <c r="I26" s="266"/>
      <c r="J26" s="266"/>
      <c r="K26" s="266"/>
      <c r="L26" s="47"/>
      <c r="M26" s="47"/>
      <c r="N26" s="47"/>
      <c r="O26" s="47"/>
      <c r="P26" s="47"/>
      <c r="Q26" s="52"/>
      <c r="R26" s="52"/>
      <c r="S26" s="47"/>
      <c r="T26" s="47"/>
      <c r="U26" s="52"/>
      <c r="V26" s="52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52"/>
      <c r="AO26" s="52"/>
      <c r="AP26" s="47"/>
      <c r="AQ26" s="47"/>
      <c r="AR26" s="47"/>
      <c r="AS26" s="47"/>
      <c r="AT26" s="47"/>
      <c r="AU26" s="47"/>
      <c r="AV26" s="47"/>
      <c r="AW26" s="47"/>
      <c r="AX26" s="34"/>
      <c r="AY26" s="34"/>
      <c r="AZ26" s="47"/>
      <c r="BA26" s="47"/>
      <c r="BB26" s="47"/>
      <c r="BC26" s="491"/>
      <c r="BD26" s="491"/>
      <c r="BE26" s="491"/>
      <c r="BF26" s="491"/>
      <c r="BG26" s="491"/>
      <c r="BH26" s="491"/>
      <c r="BI26" s="491"/>
      <c r="BJ26" s="491"/>
      <c r="BK26" s="491"/>
    </row>
    <row r="27" spans="1:63" ht="6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186" t="s">
        <v>380</v>
      </c>
      <c r="M27" s="186"/>
      <c r="N27" s="186"/>
      <c r="O27" s="186"/>
      <c r="P27" s="186"/>
      <c r="Q27" s="259" t="str">
        <f>BE78</f>
        <v/>
      </c>
      <c r="R27" s="259"/>
      <c r="S27" s="186" t="s">
        <v>325</v>
      </c>
      <c r="T27" s="186"/>
      <c r="U27" s="259">
        <f>H16</f>
        <v>0</v>
      </c>
      <c r="V27" s="259"/>
      <c r="W27" s="186" t="s">
        <v>176</v>
      </c>
      <c r="X27" s="186"/>
      <c r="Y27" s="186"/>
      <c r="Z27" s="186"/>
      <c r="AA27" s="186" t="s">
        <v>322</v>
      </c>
      <c r="AB27" s="186"/>
      <c r="AC27" s="422">
        <v>1000</v>
      </c>
      <c r="AD27" s="422"/>
      <c r="AE27" s="422"/>
      <c r="AF27" s="186" t="s">
        <v>180</v>
      </c>
      <c r="AG27" s="186" t="s">
        <v>322</v>
      </c>
      <c r="AH27" s="186"/>
      <c r="AI27" s="186">
        <v>1.1000000000000001</v>
      </c>
      <c r="AJ27" s="186"/>
      <c r="AK27" s="186" t="s">
        <v>323</v>
      </c>
      <c r="AL27" s="186"/>
      <c r="AM27" s="530" t="e">
        <f>Q27*U27*AC27*1.1</f>
        <v>#VALUE!</v>
      </c>
      <c r="AN27" s="530"/>
      <c r="AO27" s="530"/>
      <c r="AP27" s="530"/>
      <c r="AQ27" s="530"/>
      <c r="AR27" s="530"/>
      <c r="AS27" s="186" t="s">
        <v>328</v>
      </c>
      <c r="AT27" s="186"/>
      <c r="AU27" s="47"/>
      <c r="AV27" s="47"/>
      <c r="AW27" s="47"/>
      <c r="AX27" s="34"/>
      <c r="AY27" s="34"/>
      <c r="AZ27" s="34"/>
      <c r="BA27" s="34"/>
      <c r="BB27" s="34"/>
      <c r="BC27" s="34"/>
      <c r="BD27" s="54"/>
      <c r="BE27" s="54"/>
      <c r="BF27" s="54"/>
      <c r="BG27" s="54"/>
      <c r="BH27" s="54"/>
      <c r="BI27" s="54"/>
      <c r="BJ27" s="54"/>
      <c r="BK27" s="54"/>
    </row>
    <row r="28" spans="1:63" ht="6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186"/>
      <c r="M28" s="186"/>
      <c r="N28" s="186"/>
      <c r="O28" s="186"/>
      <c r="P28" s="186"/>
      <c r="Q28" s="259"/>
      <c r="R28" s="259"/>
      <c r="S28" s="186"/>
      <c r="T28" s="186"/>
      <c r="U28" s="259"/>
      <c r="V28" s="259"/>
      <c r="W28" s="186"/>
      <c r="X28" s="186"/>
      <c r="Y28" s="186"/>
      <c r="Z28" s="186"/>
      <c r="AA28" s="186"/>
      <c r="AB28" s="186"/>
      <c r="AC28" s="422"/>
      <c r="AD28" s="422"/>
      <c r="AE28" s="422"/>
      <c r="AF28" s="186"/>
      <c r="AG28" s="186"/>
      <c r="AH28" s="186"/>
      <c r="AI28" s="186"/>
      <c r="AJ28" s="186"/>
      <c r="AK28" s="186"/>
      <c r="AL28" s="186"/>
      <c r="AM28" s="530"/>
      <c r="AN28" s="530"/>
      <c r="AO28" s="530"/>
      <c r="AP28" s="530"/>
      <c r="AQ28" s="530"/>
      <c r="AR28" s="530"/>
      <c r="AS28" s="186"/>
      <c r="AT28" s="186"/>
      <c r="AU28" s="47"/>
      <c r="AV28" s="47"/>
      <c r="AW28" s="47"/>
      <c r="AX28" s="34"/>
      <c r="AY28" s="34"/>
      <c r="AZ28" s="34"/>
      <c r="BA28" s="34"/>
      <c r="BB28" s="34"/>
      <c r="BC28" s="34"/>
      <c r="BD28" s="54"/>
      <c r="BE28" s="54"/>
      <c r="BF28" s="54"/>
      <c r="BG28" s="54"/>
      <c r="BH28" s="54"/>
      <c r="BI28" s="54"/>
      <c r="BJ28" s="54"/>
      <c r="BK28" s="54"/>
    </row>
    <row r="29" spans="1:63" ht="6" customHeight="1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186"/>
      <c r="M29" s="186"/>
      <c r="N29" s="186"/>
      <c r="O29" s="186"/>
      <c r="P29" s="186"/>
      <c r="Q29" s="260"/>
      <c r="R29" s="260"/>
      <c r="S29" s="186"/>
      <c r="T29" s="186"/>
      <c r="U29" s="260"/>
      <c r="V29" s="260"/>
      <c r="W29" s="186"/>
      <c r="X29" s="186"/>
      <c r="Y29" s="186"/>
      <c r="Z29" s="186"/>
      <c r="AA29" s="186"/>
      <c r="AB29" s="186"/>
      <c r="AC29" s="422"/>
      <c r="AD29" s="422"/>
      <c r="AE29" s="422"/>
      <c r="AF29" s="186"/>
      <c r="AG29" s="186"/>
      <c r="AH29" s="186"/>
      <c r="AI29" s="186"/>
      <c r="AJ29" s="186"/>
      <c r="AK29" s="186"/>
      <c r="AL29" s="186"/>
      <c r="AM29" s="530"/>
      <c r="AN29" s="530"/>
      <c r="AO29" s="530"/>
      <c r="AP29" s="530"/>
      <c r="AQ29" s="530"/>
      <c r="AR29" s="530"/>
      <c r="AS29" s="186"/>
      <c r="AT29" s="186"/>
      <c r="AU29" s="47"/>
      <c r="AV29" s="47"/>
      <c r="AW29" s="47"/>
      <c r="AX29" s="34"/>
      <c r="AY29" s="34"/>
      <c r="AZ29" s="34"/>
      <c r="BA29" s="34"/>
      <c r="BB29" s="34"/>
      <c r="BC29" s="34"/>
      <c r="BD29" s="54"/>
      <c r="BE29" s="54"/>
      <c r="BF29" s="54"/>
      <c r="BG29" s="54"/>
      <c r="BH29" s="54"/>
      <c r="BI29" s="54"/>
      <c r="BJ29" s="54"/>
      <c r="BK29" s="54"/>
    </row>
    <row r="30" spans="1:63" ht="6" customHeight="1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35"/>
      <c r="N30" s="35"/>
      <c r="O30" s="35"/>
      <c r="P30" s="35"/>
      <c r="Q30" s="36"/>
      <c r="R30" s="36"/>
      <c r="S30" s="34"/>
      <c r="T30" s="34"/>
      <c r="U30" s="36"/>
      <c r="V30" s="36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6"/>
      <c r="AO30" s="36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6"/>
      <c r="BE30" s="36"/>
      <c r="BF30" s="36"/>
      <c r="BG30" s="36"/>
      <c r="BH30" s="36"/>
      <c r="BI30" s="36"/>
      <c r="BJ30" s="36"/>
      <c r="BK30" s="34"/>
    </row>
    <row r="31" spans="1:63" ht="6" customHeight="1" x14ac:dyDescent="0.15">
      <c r="E31" s="37"/>
      <c r="F31" s="38"/>
      <c r="G31" s="156" t="s">
        <v>48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8"/>
      <c r="S31" s="265" t="s">
        <v>1</v>
      </c>
      <c r="T31" s="319"/>
      <c r="U31" s="216" t="s">
        <v>184</v>
      </c>
      <c r="V31" s="271"/>
      <c r="W31" s="271"/>
      <c r="X31" s="271"/>
      <c r="Y31" s="271"/>
      <c r="Z31" s="271"/>
      <c r="AA31" s="271"/>
      <c r="AB31" s="271"/>
      <c r="AC31" s="288"/>
      <c r="AD31" s="216" t="s">
        <v>330</v>
      </c>
      <c r="AE31" s="271"/>
      <c r="AF31" s="271"/>
      <c r="AG31" s="271"/>
      <c r="AH31" s="271"/>
      <c r="AI31" s="271"/>
      <c r="AJ31" s="271"/>
      <c r="AK31" s="271"/>
      <c r="AL31" s="288"/>
      <c r="AM31" s="216" t="s">
        <v>331</v>
      </c>
      <c r="AN31" s="271"/>
      <c r="AO31" s="271"/>
      <c r="AP31" s="271"/>
      <c r="AQ31" s="271"/>
      <c r="AR31" s="271"/>
      <c r="AS31" s="271"/>
      <c r="AT31" s="271"/>
      <c r="AU31" s="288"/>
      <c r="AV31" s="216" t="s">
        <v>332</v>
      </c>
      <c r="AW31" s="271"/>
      <c r="AX31" s="271"/>
      <c r="AY31" s="271"/>
      <c r="AZ31" s="271"/>
      <c r="BA31" s="271"/>
      <c r="BB31" s="271"/>
      <c r="BC31" s="271"/>
      <c r="BD31" s="288"/>
      <c r="BE31" s="217" t="s">
        <v>2</v>
      </c>
      <c r="BF31" s="218"/>
      <c r="BG31" s="48"/>
      <c r="BH31" s="48"/>
      <c r="BI31" s="48"/>
      <c r="BJ31" s="49"/>
      <c r="BK31" s="49"/>
    </row>
    <row r="32" spans="1:63" ht="6" customHeight="1" x14ac:dyDescent="0.15">
      <c r="E32" s="39"/>
      <c r="F32" s="40"/>
      <c r="G32" s="159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1"/>
      <c r="S32" s="320"/>
      <c r="T32" s="321"/>
      <c r="U32" s="289"/>
      <c r="V32" s="272"/>
      <c r="W32" s="272"/>
      <c r="X32" s="272"/>
      <c r="Y32" s="272"/>
      <c r="Z32" s="272"/>
      <c r="AA32" s="272"/>
      <c r="AB32" s="272"/>
      <c r="AC32" s="290"/>
      <c r="AD32" s="289"/>
      <c r="AE32" s="272"/>
      <c r="AF32" s="272"/>
      <c r="AG32" s="272"/>
      <c r="AH32" s="272"/>
      <c r="AI32" s="272"/>
      <c r="AJ32" s="272"/>
      <c r="AK32" s="272"/>
      <c r="AL32" s="290"/>
      <c r="AM32" s="289"/>
      <c r="AN32" s="272"/>
      <c r="AO32" s="272"/>
      <c r="AP32" s="272"/>
      <c r="AQ32" s="272"/>
      <c r="AR32" s="272"/>
      <c r="AS32" s="272"/>
      <c r="AT32" s="272"/>
      <c r="AU32" s="290"/>
      <c r="AV32" s="289"/>
      <c r="AW32" s="272"/>
      <c r="AX32" s="272"/>
      <c r="AY32" s="272"/>
      <c r="AZ32" s="272"/>
      <c r="BA32" s="272"/>
      <c r="BB32" s="272"/>
      <c r="BC32" s="272"/>
      <c r="BD32" s="290"/>
      <c r="BE32" s="219"/>
      <c r="BF32" s="220"/>
      <c r="BG32" s="48"/>
      <c r="BH32" s="48"/>
      <c r="BI32" s="48"/>
      <c r="BJ32" s="49"/>
      <c r="BK32" s="49"/>
    </row>
    <row r="33" spans="5:63" ht="6" customHeight="1" x14ac:dyDescent="0.15">
      <c r="E33" s="39"/>
      <c r="F33" s="40"/>
      <c r="G33" s="159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  <c r="S33" s="320"/>
      <c r="T33" s="321"/>
      <c r="U33" s="289"/>
      <c r="V33" s="272"/>
      <c r="W33" s="272"/>
      <c r="X33" s="272"/>
      <c r="Y33" s="272"/>
      <c r="Z33" s="272"/>
      <c r="AA33" s="272"/>
      <c r="AB33" s="272"/>
      <c r="AC33" s="290"/>
      <c r="AD33" s="289"/>
      <c r="AE33" s="272"/>
      <c r="AF33" s="272"/>
      <c r="AG33" s="272"/>
      <c r="AH33" s="272"/>
      <c r="AI33" s="272"/>
      <c r="AJ33" s="272"/>
      <c r="AK33" s="272"/>
      <c r="AL33" s="290"/>
      <c r="AM33" s="289"/>
      <c r="AN33" s="272"/>
      <c r="AO33" s="272"/>
      <c r="AP33" s="272"/>
      <c r="AQ33" s="272"/>
      <c r="AR33" s="272"/>
      <c r="AS33" s="272"/>
      <c r="AT33" s="272"/>
      <c r="AU33" s="290"/>
      <c r="AV33" s="289"/>
      <c r="AW33" s="272"/>
      <c r="AX33" s="272"/>
      <c r="AY33" s="272"/>
      <c r="AZ33" s="272"/>
      <c r="BA33" s="272"/>
      <c r="BB33" s="272"/>
      <c r="BC33" s="272"/>
      <c r="BD33" s="290"/>
      <c r="BE33" s="219"/>
      <c r="BF33" s="220"/>
      <c r="BG33" s="48"/>
      <c r="BH33" s="48"/>
      <c r="BI33" s="48"/>
      <c r="BJ33" s="49"/>
      <c r="BK33" s="49"/>
    </row>
    <row r="34" spans="5:63" ht="6" customHeight="1" x14ac:dyDescent="0.15">
      <c r="E34" s="39"/>
      <c r="F34" s="40"/>
      <c r="G34" s="159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/>
      <c r="S34" s="320"/>
      <c r="T34" s="321"/>
      <c r="U34" s="289"/>
      <c r="V34" s="272"/>
      <c r="W34" s="272"/>
      <c r="X34" s="272"/>
      <c r="Y34" s="272"/>
      <c r="Z34" s="272"/>
      <c r="AA34" s="272"/>
      <c r="AB34" s="272"/>
      <c r="AC34" s="290"/>
      <c r="AD34" s="289"/>
      <c r="AE34" s="272"/>
      <c r="AF34" s="272"/>
      <c r="AG34" s="272"/>
      <c r="AH34" s="272"/>
      <c r="AI34" s="272"/>
      <c r="AJ34" s="272"/>
      <c r="AK34" s="272"/>
      <c r="AL34" s="290"/>
      <c r="AM34" s="289"/>
      <c r="AN34" s="272"/>
      <c r="AO34" s="272"/>
      <c r="AP34" s="272"/>
      <c r="AQ34" s="272"/>
      <c r="AR34" s="272"/>
      <c r="AS34" s="272"/>
      <c r="AT34" s="272"/>
      <c r="AU34" s="290"/>
      <c r="AV34" s="289"/>
      <c r="AW34" s="272"/>
      <c r="AX34" s="272"/>
      <c r="AY34" s="272"/>
      <c r="AZ34" s="272"/>
      <c r="BA34" s="272"/>
      <c r="BB34" s="272"/>
      <c r="BC34" s="272"/>
      <c r="BD34" s="290"/>
      <c r="BE34" s="219"/>
      <c r="BF34" s="220"/>
      <c r="BG34" s="48"/>
      <c r="BH34" s="48"/>
      <c r="BI34" s="48"/>
      <c r="BJ34" s="49"/>
      <c r="BK34" s="49"/>
    </row>
    <row r="35" spans="5:63" ht="6" customHeight="1" x14ac:dyDescent="0.15">
      <c r="E35" s="39"/>
      <c r="F35" s="40"/>
      <c r="G35" s="159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1"/>
      <c r="S35" s="320"/>
      <c r="T35" s="321"/>
      <c r="U35" s="289"/>
      <c r="V35" s="272"/>
      <c r="W35" s="272"/>
      <c r="X35" s="272"/>
      <c r="Y35" s="272"/>
      <c r="Z35" s="272"/>
      <c r="AA35" s="272"/>
      <c r="AB35" s="272"/>
      <c r="AC35" s="290"/>
      <c r="AD35" s="289"/>
      <c r="AE35" s="272"/>
      <c r="AF35" s="272"/>
      <c r="AG35" s="272"/>
      <c r="AH35" s="272"/>
      <c r="AI35" s="272"/>
      <c r="AJ35" s="272"/>
      <c r="AK35" s="272"/>
      <c r="AL35" s="290"/>
      <c r="AM35" s="289"/>
      <c r="AN35" s="272"/>
      <c r="AO35" s="272"/>
      <c r="AP35" s="272"/>
      <c r="AQ35" s="272"/>
      <c r="AR35" s="272"/>
      <c r="AS35" s="272"/>
      <c r="AT35" s="272"/>
      <c r="AU35" s="290"/>
      <c r="AV35" s="289"/>
      <c r="AW35" s="272"/>
      <c r="AX35" s="272"/>
      <c r="AY35" s="272"/>
      <c r="AZ35" s="272"/>
      <c r="BA35" s="272"/>
      <c r="BB35" s="272"/>
      <c r="BC35" s="272"/>
      <c r="BD35" s="290"/>
      <c r="BE35" s="219"/>
      <c r="BF35" s="220"/>
      <c r="BG35" s="48"/>
      <c r="BH35" s="48"/>
      <c r="BI35" s="48"/>
      <c r="BJ35" s="49"/>
      <c r="BK35" s="49"/>
    </row>
    <row r="36" spans="5:63" ht="6" customHeight="1" x14ac:dyDescent="0.15">
      <c r="E36" s="39"/>
      <c r="F36" s="40"/>
      <c r="G36" s="159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1"/>
      <c r="S36" s="320"/>
      <c r="T36" s="321"/>
      <c r="U36" s="289"/>
      <c r="V36" s="272"/>
      <c r="W36" s="272"/>
      <c r="X36" s="272"/>
      <c r="Y36" s="272"/>
      <c r="Z36" s="272"/>
      <c r="AA36" s="272"/>
      <c r="AB36" s="272"/>
      <c r="AC36" s="290"/>
      <c r="AD36" s="289"/>
      <c r="AE36" s="272"/>
      <c r="AF36" s="272"/>
      <c r="AG36" s="272"/>
      <c r="AH36" s="272"/>
      <c r="AI36" s="272"/>
      <c r="AJ36" s="272"/>
      <c r="AK36" s="272"/>
      <c r="AL36" s="290"/>
      <c r="AM36" s="289"/>
      <c r="AN36" s="272"/>
      <c r="AO36" s="272"/>
      <c r="AP36" s="272"/>
      <c r="AQ36" s="272"/>
      <c r="AR36" s="272"/>
      <c r="AS36" s="272"/>
      <c r="AT36" s="272"/>
      <c r="AU36" s="290"/>
      <c r="AV36" s="289"/>
      <c r="AW36" s="272"/>
      <c r="AX36" s="272"/>
      <c r="AY36" s="272"/>
      <c r="AZ36" s="272"/>
      <c r="BA36" s="272"/>
      <c r="BB36" s="272"/>
      <c r="BC36" s="272"/>
      <c r="BD36" s="290"/>
      <c r="BE36" s="219"/>
      <c r="BF36" s="220"/>
      <c r="BG36" s="48"/>
      <c r="BH36" s="48"/>
      <c r="BI36" s="48"/>
      <c r="BJ36" s="49"/>
      <c r="BK36" s="49"/>
    </row>
    <row r="37" spans="5:63" ht="6" customHeight="1" x14ac:dyDescent="0.15">
      <c r="E37" s="39"/>
      <c r="F37" s="40"/>
      <c r="G37" s="159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/>
      <c r="S37" s="320"/>
      <c r="T37" s="321"/>
      <c r="U37" s="289"/>
      <c r="V37" s="272"/>
      <c r="W37" s="272"/>
      <c r="X37" s="272"/>
      <c r="Y37" s="272"/>
      <c r="Z37" s="272"/>
      <c r="AA37" s="272"/>
      <c r="AB37" s="272"/>
      <c r="AC37" s="290"/>
      <c r="AD37" s="289"/>
      <c r="AE37" s="272"/>
      <c r="AF37" s="272"/>
      <c r="AG37" s="272"/>
      <c r="AH37" s="272"/>
      <c r="AI37" s="272"/>
      <c r="AJ37" s="272"/>
      <c r="AK37" s="272"/>
      <c r="AL37" s="290"/>
      <c r="AM37" s="289"/>
      <c r="AN37" s="272"/>
      <c r="AO37" s="272"/>
      <c r="AP37" s="272"/>
      <c r="AQ37" s="272"/>
      <c r="AR37" s="272"/>
      <c r="AS37" s="272"/>
      <c r="AT37" s="272"/>
      <c r="AU37" s="290"/>
      <c r="AV37" s="289"/>
      <c r="AW37" s="272"/>
      <c r="AX37" s="272"/>
      <c r="AY37" s="272"/>
      <c r="AZ37" s="272"/>
      <c r="BA37" s="272"/>
      <c r="BB37" s="272"/>
      <c r="BC37" s="272"/>
      <c r="BD37" s="290"/>
      <c r="BE37" s="219"/>
      <c r="BF37" s="220"/>
      <c r="BG37" s="48"/>
      <c r="BH37" s="48"/>
      <c r="BI37" s="48"/>
      <c r="BJ37" s="49"/>
      <c r="BK37" s="49"/>
    </row>
    <row r="38" spans="5:63" ht="6" customHeight="1" x14ac:dyDescent="0.15">
      <c r="E38" s="41"/>
      <c r="F38" s="42"/>
      <c r="G38" s="162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4"/>
      <c r="S38" s="322"/>
      <c r="T38" s="323"/>
      <c r="U38" s="291"/>
      <c r="V38" s="273"/>
      <c r="W38" s="273"/>
      <c r="X38" s="273"/>
      <c r="Y38" s="273"/>
      <c r="Z38" s="273"/>
      <c r="AA38" s="273"/>
      <c r="AB38" s="273"/>
      <c r="AC38" s="292"/>
      <c r="AD38" s="291"/>
      <c r="AE38" s="273"/>
      <c r="AF38" s="273"/>
      <c r="AG38" s="273"/>
      <c r="AH38" s="273"/>
      <c r="AI38" s="273"/>
      <c r="AJ38" s="273"/>
      <c r="AK38" s="273"/>
      <c r="AL38" s="292"/>
      <c r="AM38" s="291"/>
      <c r="AN38" s="273"/>
      <c r="AO38" s="273"/>
      <c r="AP38" s="273"/>
      <c r="AQ38" s="273"/>
      <c r="AR38" s="273"/>
      <c r="AS38" s="273"/>
      <c r="AT38" s="273"/>
      <c r="AU38" s="292"/>
      <c r="AV38" s="291"/>
      <c r="AW38" s="273"/>
      <c r="AX38" s="273"/>
      <c r="AY38" s="273"/>
      <c r="AZ38" s="273"/>
      <c r="BA38" s="273"/>
      <c r="BB38" s="273"/>
      <c r="BC38" s="273"/>
      <c r="BD38" s="292"/>
      <c r="BE38" s="221"/>
      <c r="BF38" s="222"/>
      <c r="BG38" s="48"/>
      <c r="BH38" s="48"/>
      <c r="BI38" s="48"/>
      <c r="BJ38" s="49"/>
      <c r="BK38" s="49"/>
    </row>
    <row r="39" spans="5:63" ht="6" customHeight="1" x14ac:dyDescent="0.15">
      <c r="E39" s="156" t="s">
        <v>36</v>
      </c>
      <c r="F39" s="158"/>
      <c r="G39" s="156" t="s">
        <v>333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8"/>
      <c r="S39" s="156">
        <v>2</v>
      </c>
      <c r="T39" s="158"/>
      <c r="U39" s="293"/>
      <c r="V39" s="294"/>
      <c r="W39" s="294"/>
      <c r="X39" s="294"/>
      <c r="Y39" s="294"/>
      <c r="Z39" s="294"/>
      <c r="AA39" s="294"/>
      <c r="AB39" s="294"/>
      <c r="AC39" s="295"/>
      <c r="AD39" s="223"/>
      <c r="AE39" s="224"/>
      <c r="AF39" s="216" t="s">
        <v>343</v>
      </c>
      <c r="AG39" s="271"/>
      <c r="AH39" s="271"/>
      <c r="AI39" s="271"/>
      <c r="AJ39" s="271"/>
      <c r="AK39" s="271"/>
      <c r="AL39" s="288"/>
      <c r="AM39" s="223"/>
      <c r="AN39" s="224"/>
      <c r="AO39" s="216" t="s">
        <v>344</v>
      </c>
      <c r="AP39" s="271"/>
      <c r="AQ39" s="271"/>
      <c r="AR39" s="271"/>
      <c r="AS39" s="271"/>
      <c r="AT39" s="271"/>
      <c r="AU39" s="288"/>
      <c r="AV39" s="293"/>
      <c r="AW39" s="294"/>
      <c r="AX39" s="294"/>
      <c r="AY39" s="294"/>
      <c r="AZ39" s="294"/>
      <c r="BA39" s="294"/>
      <c r="BB39" s="294"/>
      <c r="BC39" s="294"/>
      <c r="BD39" s="295"/>
      <c r="BE39" s="201" t="str">
        <f>IF(AD39="○",S39*2,IF(AM39="○",S39*3,""))</f>
        <v/>
      </c>
      <c r="BF39" s="202"/>
      <c r="BG39" s="48"/>
      <c r="BH39" s="48"/>
      <c r="BI39" s="48"/>
      <c r="BJ39" s="48"/>
      <c r="BK39" s="48"/>
    </row>
    <row r="40" spans="5:63" ht="6" customHeight="1" x14ac:dyDescent="0.15">
      <c r="E40" s="159"/>
      <c r="F40" s="161"/>
      <c r="G40" s="1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1"/>
      <c r="S40" s="159"/>
      <c r="T40" s="161"/>
      <c r="U40" s="296"/>
      <c r="V40" s="297"/>
      <c r="W40" s="297"/>
      <c r="X40" s="297"/>
      <c r="Y40" s="297"/>
      <c r="Z40" s="297"/>
      <c r="AA40" s="297"/>
      <c r="AB40" s="297"/>
      <c r="AC40" s="298"/>
      <c r="AD40" s="225"/>
      <c r="AE40" s="226"/>
      <c r="AF40" s="289"/>
      <c r="AG40" s="272"/>
      <c r="AH40" s="272"/>
      <c r="AI40" s="272"/>
      <c r="AJ40" s="272"/>
      <c r="AK40" s="272"/>
      <c r="AL40" s="290"/>
      <c r="AM40" s="225"/>
      <c r="AN40" s="226"/>
      <c r="AO40" s="289"/>
      <c r="AP40" s="272"/>
      <c r="AQ40" s="272"/>
      <c r="AR40" s="272"/>
      <c r="AS40" s="272"/>
      <c r="AT40" s="272"/>
      <c r="AU40" s="290"/>
      <c r="AV40" s="296"/>
      <c r="AW40" s="297"/>
      <c r="AX40" s="297"/>
      <c r="AY40" s="297"/>
      <c r="AZ40" s="297"/>
      <c r="BA40" s="297"/>
      <c r="BB40" s="297"/>
      <c r="BC40" s="297"/>
      <c r="BD40" s="298"/>
      <c r="BE40" s="203"/>
      <c r="BF40" s="204"/>
      <c r="BG40" s="48"/>
      <c r="BH40" s="48"/>
      <c r="BI40" s="48"/>
      <c r="BJ40" s="48"/>
      <c r="BK40" s="48"/>
    </row>
    <row r="41" spans="5:63" ht="6" customHeight="1" x14ac:dyDescent="0.15">
      <c r="E41" s="159"/>
      <c r="F41" s="161"/>
      <c r="G41" s="159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/>
      <c r="S41" s="159"/>
      <c r="T41" s="161"/>
      <c r="U41" s="299"/>
      <c r="V41" s="300"/>
      <c r="W41" s="300"/>
      <c r="X41" s="300"/>
      <c r="Y41" s="300"/>
      <c r="Z41" s="300"/>
      <c r="AA41" s="300"/>
      <c r="AB41" s="300"/>
      <c r="AC41" s="301"/>
      <c r="AD41" s="227"/>
      <c r="AE41" s="228"/>
      <c r="AF41" s="289"/>
      <c r="AG41" s="272"/>
      <c r="AH41" s="272"/>
      <c r="AI41" s="272"/>
      <c r="AJ41" s="272"/>
      <c r="AK41" s="272"/>
      <c r="AL41" s="290"/>
      <c r="AM41" s="227"/>
      <c r="AN41" s="228"/>
      <c r="AO41" s="289"/>
      <c r="AP41" s="272"/>
      <c r="AQ41" s="272"/>
      <c r="AR41" s="272"/>
      <c r="AS41" s="272"/>
      <c r="AT41" s="272"/>
      <c r="AU41" s="290"/>
      <c r="AV41" s="299"/>
      <c r="AW41" s="300"/>
      <c r="AX41" s="300"/>
      <c r="AY41" s="300"/>
      <c r="AZ41" s="300"/>
      <c r="BA41" s="300"/>
      <c r="BB41" s="300"/>
      <c r="BC41" s="300"/>
      <c r="BD41" s="301"/>
      <c r="BE41" s="203"/>
      <c r="BF41" s="204"/>
      <c r="BG41" s="48"/>
      <c r="BH41" s="48"/>
      <c r="BI41" s="48"/>
      <c r="BJ41" s="48"/>
      <c r="BK41" s="48"/>
    </row>
    <row r="42" spans="5:63" ht="6" customHeight="1" x14ac:dyDescent="0.15">
      <c r="E42" s="156" t="s">
        <v>190</v>
      </c>
      <c r="F42" s="158"/>
      <c r="G42" s="156" t="s">
        <v>334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  <c r="S42" s="156">
        <v>3</v>
      </c>
      <c r="T42" s="158"/>
      <c r="U42" s="223"/>
      <c r="V42" s="224"/>
      <c r="W42" s="156" t="s">
        <v>345</v>
      </c>
      <c r="X42" s="157"/>
      <c r="Y42" s="157"/>
      <c r="Z42" s="157"/>
      <c r="AA42" s="157"/>
      <c r="AB42" s="157"/>
      <c r="AC42" s="158"/>
      <c r="AD42" s="223"/>
      <c r="AE42" s="224"/>
      <c r="AF42" s="156" t="s">
        <v>346</v>
      </c>
      <c r="AG42" s="157"/>
      <c r="AH42" s="157"/>
      <c r="AI42" s="157"/>
      <c r="AJ42" s="157"/>
      <c r="AK42" s="157"/>
      <c r="AL42" s="158"/>
      <c r="AM42" s="223"/>
      <c r="AN42" s="224"/>
      <c r="AO42" s="156" t="s">
        <v>347</v>
      </c>
      <c r="AP42" s="157"/>
      <c r="AQ42" s="157"/>
      <c r="AR42" s="157"/>
      <c r="AS42" s="157"/>
      <c r="AT42" s="157"/>
      <c r="AU42" s="158"/>
      <c r="AV42" s="223"/>
      <c r="AW42" s="224"/>
      <c r="AX42" s="521" t="s">
        <v>542</v>
      </c>
      <c r="AY42" s="522"/>
      <c r="AZ42" s="522"/>
      <c r="BA42" s="522"/>
      <c r="BB42" s="522"/>
      <c r="BC42" s="522"/>
      <c r="BD42" s="523"/>
      <c r="BE42" s="201" t="str">
        <f>IF(U42="○",S42*1,IF(AD42="○",S42*2,IF(AM42="○",S42*3,IF(AV42="○",S42*5,""))))</f>
        <v/>
      </c>
      <c r="BF42" s="202"/>
      <c r="BG42" s="48"/>
      <c r="BH42" s="48"/>
      <c r="BI42" s="48"/>
      <c r="BJ42" s="48"/>
      <c r="BK42" s="48"/>
    </row>
    <row r="43" spans="5:63" ht="6" customHeight="1" x14ac:dyDescent="0.15">
      <c r="E43" s="159"/>
      <c r="F43" s="161"/>
      <c r="G43" s="159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1"/>
      <c r="S43" s="159"/>
      <c r="T43" s="161"/>
      <c r="U43" s="225"/>
      <c r="V43" s="226"/>
      <c r="W43" s="159"/>
      <c r="X43" s="160"/>
      <c r="Y43" s="160"/>
      <c r="Z43" s="160"/>
      <c r="AA43" s="160"/>
      <c r="AB43" s="160"/>
      <c r="AC43" s="161"/>
      <c r="AD43" s="225"/>
      <c r="AE43" s="226"/>
      <c r="AF43" s="159"/>
      <c r="AG43" s="160"/>
      <c r="AH43" s="160"/>
      <c r="AI43" s="160"/>
      <c r="AJ43" s="160"/>
      <c r="AK43" s="160"/>
      <c r="AL43" s="161"/>
      <c r="AM43" s="225"/>
      <c r="AN43" s="226"/>
      <c r="AO43" s="159"/>
      <c r="AP43" s="160"/>
      <c r="AQ43" s="160"/>
      <c r="AR43" s="160"/>
      <c r="AS43" s="160"/>
      <c r="AT43" s="160"/>
      <c r="AU43" s="161"/>
      <c r="AV43" s="225"/>
      <c r="AW43" s="226"/>
      <c r="AX43" s="524"/>
      <c r="AY43" s="525"/>
      <c r="AZ43" s="525"/>
      <c r="BA43" s="525"/>
      <c r="BB43" s="525"/>
      <c r="BC43" s="525"/>
      <c r="BD43" s="526"/>
      <c r="BE43" s="203"/>
      <c r="BF43" s="204"/>
      <c r="BG43" s="48"/>
      <c r="BH43" s="48"/>
      <c r="BI43" s="48"/>
      <c r="BJ43" s="48"/>
      <c r="BK43" s="48"/>
    </row>
    <row r="44" spans="5:63" ht="6" customHeight="1" x14ac:dyDescent="0.15">
      <c r="E44" s="162"/>
      <c r="F44" s="164"/>
      <c r="G44" s="162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4"/>
      <c r="S44" s="162"/>
      <c r="T44" s="164"/>
      <c r="U44" s="227"/>
      <c r="V44" s="228"/>
      <c r="W44" s="162"/>
      <c r="X44" s="163"/>
      <c r="Y44" s="163"/>
      <c r="Z44" s="163"/>
      <c r="AA44" s="163"/>
      <c r="AB44" s="163"/>
      <c r="AC44" s="164"/>
      <c r="AD44" s="227"/>
      <c r="AE44" s="228"/>
      <c r="AF44" s="162"/>
      <c r="AG44" s="163"/>
      <c r="AH44" s="163"/>
      <c r="AI44" s="163"/>
      <c r="AJ44" s="163"/>
      <c r="AK44" s="163"/>
      <c r="AL44" s="164"/>
      <c r="AM44" s="227"/>
      <c r="AN44" s="228"/>
      <c r="AO44" s="162"/>
      <c r="AP44" s="163"/>
      <c r="AQ44" s="163"/>
      <c r="AR44" s="163"/>
      <c r="AS44" s="163"/>
      <c r="AT44" s="163"/>
      <c r="AU44" s="164"/>
      <c r="AV44" s="227"/>
      <c r="AW44" s="228"/>
      <c r="AX44" s="527"/>
      <c r="AY44" s="528"/>
      <c r="AZ44" s="528"/>
      <c r="BA44" s="528"/>
      <c r="BB44" s="528"/>
      <c r="BC44" s="528"/>
      <c r="BD44" s="529"/>
      <c r="BE44" s="214"/>
      <c r="BF44" s="215"/>
      <c r="BG44" s="48"/>
      <c r="BH44" s="48"/>
      <c r="BI44" s="48"/>
      <c r="BJ44" s="48"/>
      <c r="BK44" s="48"/>
    </row>
    <row r="45" spans="5:63" ht="6" customHeight="1" x14ac:dyDescent="0.15">
      <c r="E45" s="156" t="s">
        <v>38</v>
      </c>
      <c r="F45" s="158"/>
      <c r="G45" s="156" t="s">
        <v>335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8"/>
      <c r="S45" s="156">
        <v>2</v>
      </c>
      <c r="T45" s="158"/>
      <c r="U45" s="223"/>
      <c r="V45" s="224"/>
      <c r="W45" s="216" t="s">
        <v>348</v>
      </c>
      <c r="X45" s="271"/>
      <c r="Y45" s="271"/>
      <c r="Z45" s="271"/>
      <c r="AA45" s="271"/>
      <c r="AB45" s="271"/>
      <c r="AC45" s="288"/>
      <c r="AD45" s="223"/>
      <c r="AE45" s="224"/>
      <c r="AF45" s="216" t="s">
        <v>349</v>
      </c>
      <c r="AG45" s="271"/>
      <c r="AH45" s="271"/>
      <c r="AI45" s="271"/>
      <c r="AJ45" s="271"/>
      <c r="AK45" s="271"/>
      <c r="AL45" s="288"/>
      <c r="AM45" s="223"/>
      <c r="AN45" s="224"/>
      <c r="AO45" s="431" t="s">
        <v>117</v>
      </c>
      <c r="AP45" s="432"/>
      <c r="AQ45" s="432"/>
      <c r="AR45" s="432"/>
      <c r="AS45" s="432"/>
      <c r="AT45" s="432"/>
      <c r="AU45" s="433"/>
      <c r="AV45" s="223"/>
      <c r="AW45" s="224"/>
      <c r="AX45" s="156" t="s">
        <v>350</v>
      </c>
      <c r="AY45" s="157"/>
      <c r="AZ45" s="157"/>
      <c r="BA45" s="157"/>
      <c r="BB45" s="157"/>
      <c r="BC45" s="157"/>
      <c r="BD45" s="158"/>
      <c r="BE45" s="201" t="str">
        <f>IF(U45="○",S45*1,IF(AD45="○",S45*2,IF(AM45="○",S45*3,IF(AV45="○",S45*5,""))))</f>
        <v/>
      </c>
      <c r="BF45" s="202"/>
      <c r="BG45" s="48"/>
      <c r="BH45" s="48"/>
      <c r="BI45" s="48"/>
      <c r="BJ45" s="48"/>
      <c r="BK45" s="48"/>
    </row>
    <row r="46" spans="5:63" ht="6" customHeight="1" x14ac:dyDescent="0.15">
      <c r="E46" s="159"/>
      <c r="F46" s="161"/>
      <c r="G46" s="159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/>
      <c r="S46" s="159"/>
      <c r="T46" s="161"/>
      <c r="U46" s="225"/>
      <c r="V46" s="226"/>
      <c r="W46" s="289"/>
      <c r="X46" s="272"/>
      <c r="Y46" s="272"/>
      <c r="Z46" s="272"/>
      <c r="AA46" s="272"/>
      <c r="AB46" s="272"/>
      <c r="AC46" s="290"/>
      <c r="AD46" s="225"/>
      <c r="AE46" s="226"/>
      <c r="AF46" s="289"/>
      <c r="AG46" s="272"/>
      <c r="AH46" s="272"/>
      <c r="AI46" s="272"/>
      <c r="AJ46" s="272"/>
      <c r="AK46" s="272"/>
      <c r="AL46" s="290"/>
      <c r="AM46" s="225"/>
      <c r="AN46" s="226"/>
      <c r="AO46" s="434"/>
      <c r="AP46" s="435"/>
      <c r="AQ46" s="435"/>
      <c r="AR46" s="435"/>
      <c r="AS46" s="435"/>
      <c r="AT46" s="435"/>
      <c r="AU46" s="436"/>
      <c r="AV46" s="225"/>
      <c r="AW46" s="226"/>
      <c r="AX46" s="159"/>
      <c r="AY46" s="160"/>
      <c r="AZ46" s="160"/>
      <c r="BA46" s="160"/>
      <c r="BB46" s="160"/>
      <c r="BC46" s="160"/>
      <c r="BD46" s="161"/>
      <c r="BE46" s="203"/>
      <c r="BF46" s="204"/>
      <c r="BG46" s="48"/>
      <c r="BH46" s="48"/>
      <c r="BI46" s="48"/>
      <c r="BJ46" s="48"/>
      <c r="BK46" s="48"/>
    </row>
    <row r="47" spans="5:63" ht="6" customHeight="1" x14ac:dyDescent="0.15">
      <c r="E47" s="162"/>
      <c r="F47" s="164"/>
      <c r="G47" s="162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4"/>
      <c r="S47" s="162"/>
      <c r="T47" s="164"/>
      <c r="U47" s="227"/>
      <c r="V47" s="228"/>
      <c r="W47" s="291"/>
      <c r="X47" s="273"/>
      <c r="Y47" s="273"/>
      <c r="Z47" s="273"/>
      <c r="AA47" s="273"/>
      <c r="AB47" s="273"/>
      <c r="AC47" s="292"/>
      <c r="AD47" s="227"/>
      <c r="AE47" s="228"/>
      <c r="AF47" s="291"/>
      <c r="AG47" s="273"/>
      <c r="AH47" s="273"/>
      <c r="AI47" s="273"/>
      <c r="AJ47" s="273"/>
      <c r="AK47" s="273"/>
      <c r="AL47" s="292"/>
      <c r="AM47" s="227"/>
      <c r="AN47" s="228"/>
      <c r="AO47" s="437"/>
      <c r="AP47" s="438"/>
      <c r="AQ47" s="438"/>
      <c r="AR47" s="438"/>
      <c r="AS47" s="438"/>
      <c r="AT47" s="438"/>
      <c r="AU47" s="439"/>
      <c r="AV47" s="227"/>
      <c r="AW47" s="228"/>
      <c r="AX47" s="162"/>
      <c r="AY47" s="163"/>
      <c r="AZ47" s="163"/>
      <c r="BA47" s="163"/>
      <c r="BB47" s="163"/>
      <c r="BC47" s="163"/>
      <c r="BD47" s="164"/>
      <c r="BE47" s="214"/>
      <c r="BF47" s="215"/>
      <c r="BG47" s="48"/>
      <c r="BH47" s="48"/>
      <c r="BI47" s="48"/>
      <c r="BJ47" s="48"/>
      <c r="BK47" s="48"/>
    </row>
    <row r="48" spans="5:63" s="43" customFormat="1" ht="6" customHeight="1" x14ac:dyDescent="0.15">
      <c r="E48" s="156" t="s">
        <v>192</v>
      </c>
      <c r="F48" s="158"/>
      <c r="G48" s="156" t="s">
        <v>336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8"/>
      <c r="S48" s="156">
        <v>2</v>
      </c>
      <c r="T48" s="158"/>
      <c r="U48" s="223"/>
      <c r="V48" s="224"/>
      <c r="W48" s="216" t="s">
        <v>351</v>
      </c>
      <c r="X48" s="271"/>
      <c r="Y48" s="271"/>
      <c r="Z48" s="271"/>
      <c r="AA48" s="271"/>
      <c r="AB48" s="271"/>
      <c r="AC48" s="288"/>
      <c r="AD48" s="223"/>
      <c r="AE48" s="224"/>
      <c r="AF48" s="216" t="s">
        <v>352</v>
      </c>
      <c r="AG48" s="271"/>
      <c r="AH48" s="271"/>
      <c r="AI48" s="271"/>
      <c r="AJ48" s="271"/>
      <c r="AK48" s="271"/>
      <c r="AL48" s="288"/>
      <c r="AM48" s="223"/>
      <c r="AN48" s="224"/>
      <c r="AO48" s="156" t="s">
        <v>353</v>
      </c>
      <c r="AP48" s="157"/>
      <c r="AQ48" s="157"/>
      <c r="AR48" s="157"/>
      <c r="AS48" s="157"/>
      <c r="AT48" s="157"/>
      <c r="AU48" s="158"/>
      <c r="AV48" s="205"/>
      <c r="AW48" s="206"/>
      <c r="AX48" s="206"/>
      <c r="AY48" s="206"/>
      <c r="AZ48" s="206"/>
      <c r="BA48" s="206"/>
      <c r="BB48" s="206"/>
      <c r="BC48" s="206"/>
      <c r="BD48" s="207"/>
      <c r="BE48" s="201" t="str">
        <f>IF(U48="○",S48*1,IF(AD48="○",S48*2,IF(AM48="○",S48*3,"")))</f>
        <v/>
      </c>
      <c r="BF48" s="202"/>
      <c r="BG48" s="48"/>
      <c r="BH48" s="48"/>
      <c r="BI48" s="48"/>
      <c r="BJ48" s="48"/>
      <c r="BK48" s="48"/>
    </row>
    <row r="49" spans="5:63" s="43" customFormat="1" ht="6" customHeight="1" x14ac:dyDescent="0.15">
      <c r="E49" s="159"/>
      <c r="F49" s="161"/>
      <c r="G49" s="159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1"/>
      <c r="S49" s="159"/>
      <c r="T49" s="161"/>
      <c r="U49" s="225"/>
      <c r="V49" s="226"/>
      <c r="W49" s="289"/>
      <c r="X49" s="272"/>
      <c r="Y49" s="272"/>
      <c r="Z49" s="272"/>
      <c r="AA49" s="272"/>
      <c r="AB49" s="272"/>
      <c r="AC49" s="290"/>
      <c r="AD49" s="225"/>
      <c r="AE49" s="226"/>
      <c r="AF49" s="289"/>
      <c r="AG49" s="272"/>
      <c r="AH49" s="272"/>
      <c r="AI49" s="272"/>
      <c r="AJ49" s="272"/>
      <c r="AK49" s="272"/>
      <c r="AL49" s="290"/>
      <c r="AM49" s="225"/>
      <c r="AN49" s="226"/>
      <c r="AO49" s="159"/>
      <c r="AP49" s="160"/>
      <c r="AQ49" s="160"/>
      <c r="AR49" s="160"/>
      <c r="AS49" s="160"/>
      <c r="AT49" s="160"/>
      <c r="AU49" s="161"/>
      <c r="AV49" s="208"/>
      <c r="AW49" s="209"/>
      <c r="AX49" s="209"/>
      <c r="AY49" s="209"/>
      <c r="AZ49" s="209"/>
      <c r="BA49" s="209"/>
      <c r="BB49" s="209"/>
      <c r="BC49" s="209"/>
      <c r="BD49" s="210"/>
      <c r="BE49" s="203"/>
      <c r="BF49" s="204"/>
      <c r="BG49" s="48"/>
      <c r="BH49" s="48"/>
      <c r="BI49" s="48"/>
      <c r="BJ49" s="48"/>
      <c r="BK49" s="48"/>
    </row>
    <row r="50" spans="5:63" s="43" customFormat="1" ht="6" customHeight="1" x14ac:dyDescent="0.15">
      <c r="E50" s="162"/>
      <c r="F50" s="164"/>
      <c r="G50" s="162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4"/>
      <c r="S50" s="162"/>
      <c r="T50" s="164"/>
      <c r="U50" s="227"/>
      <c r="V50" s="228"/>
      <c r="W50" s="289"/>
      <c r="X50" s="272"/>
      <c r="Y50" s="272"/>
      <c r="Z50" s="272"/>
      <c r="AA50" s="272"/>
      <c r="AB50" s="272"/>
      <c r="AC50" s="290"/>
      <c r="AD50" s="227"/>
      <c r="AE50" s="228"/>
      <c r="AF50" s="289"/>
      <c r="AG50" s="272"/>
      <c r="AH50" s="272"/>
      <c r="AI50" s="272"/>
      <c r="AJ50" s="272"/>
      <c r="AK50" s="272"/>
      <c r="AL50" s="290"/>
      <c r="AM50" s="227"/>
      <c r="AN50" s="228"/>
      <c r="AO50" s="159"/>
      <c r="AP50" s="160"/>
      <c r="AQ50" s="160"/>
      <c r="AR50" s="160"/>
      <c r="AS50" s="160"/>
      <c r="AT50" s="160"/>
      <c r="AU50" s="161"/>
      <c r="AV50" s="208"/>
      <c r="AW50" s="209"/>
      <c r="AX50" s="209"/>
      <c r="AY50" s="209"/>
      <c r="AZ50" s="209"/>
      <c r="BA50" s="209"/>
      <c r="BB50" s="209"/>
      <c r="BC50" s="209"/>
      <c r="BD50" s="210"/>
      <c r="BE50" s="203"/>
      <c r="BF50" s="204"/>
      <c r="BG50" s="48"/>
      <c r="BH50" s="48"/>
      <c r="BI50" s="48"/>
      <c r="BJ50" s="48"/>
      <c r="BK50" s="48"/>
    </row>
    <row r="51" spans="5:63" ht="6" customHeight="1" x14ac:dyDescent="0.15">
      <c r="E51" s="156" t="s">
        <v>40</v>
      </c>
      <c r="F51" s="158"/>
      <c r="G51" s="156" t="s">
        <v>337</v>
      </c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8"/>
      <c r="S51" s="156">
        <v>3</v>
      </c>
      <c r="T51" s="158"/>
      <c r="U51" s="223"/>
      <c r="V51" s="224"/>
      <c r="W51" s="156" t="s">
        <v>354</v>
      </c>
      <c r="X51" s="157"/>
      <c r="Y51" s="157"/>
      <c r="Z51" s="157"/>
      <c r="AA51" s="157"/>
      <c r="AB51" s="157"/>
      <c r="AC51" s="158"/>
      <c r="AD51" s="223"/>
      <c r="AE51" s="224"/>
      <c r="AF51" s="156" t="s">
        <v>64</v>
      </c>
      <c r="AG51" s="157"/>
      <c r="AH51" s="157"/>
      <c r="AI51" s="157"/>
      <c r="AJ51" s="157"/>
      <c r="AK51" s="157"/>
      <c r="AL51" s="158"/>
      <c r="AM51" s="223"/>
      <c r="AN51" s="224"/>
      <c r="AO51" s="216" t="s">
        <v>355</v>
      </c>
      <c r="AP51" s="157"/>
      <c r="AQ51" s="157"/>
      <c r="AR51" s="157"/>
      <c r="AS51" s="157"/>
      <c r="AT51" s="157"/>
      <c r="AU51" s="158"/>
      <c r="AV51" s="502" t="s">
        <v>121</v>
      </c>
      <c r="AW51" s="503"/>
      <c r="AX51" s="503"/>
      <c r="AY51" s="503"/>
      <c r="AZ51" s="503"/>
      <c r="BA51" s="503"/>
      <c r="BB51" s="503"/>
      <c r="BC51" s="503"/>
      <c r="BD51" s="504"/>
      <c r="BE51" s="201" t="str">
        <f>IF(U51="○",S51*1,IF(AD51="○",S51*2,IF(AM51="○",S51*3,"")))</f>
        <v/>
      </c>
      <c r="BF51" s="202"/>
      <c r="BG51" s="48"/>
      <c r="BH51" s="48"/>
      <c r="BI51" s="48"/>
      <c r="BJ51" s="48"/>
      <c r="BK51" s="48"/>
    </row>
    <row r="52" spans="5:63" ht="6" customHeight="1" x14ac:dyDescent="0.15">
      <c r="E52" s="159"/>
      <c r="F52" s="161"/>
      <c r="G52" s="159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1"/>
      <c r="S52" s="159"/>
      <c r="T52" s="161"/>
      <c r="U52" s="225"/>
      <c r="V52" s="226"/>
      <c r="W52" s="159"/>
      <c r="X52" s="160"/>
      <c r="Y52" s="160"/>
      <c r="Z52" s="160"/>
      <c r="AA52" s="160"/>
      <c r="AB52" s="160"/>
      <c r="AC52" s="161"/>
      <c r="AD52" s="225"/>
      <c r="AE52" s="226"/>
      <c r="AF52" s="159"/>
      <c r="AG52" s="160"/>
      <c r="AH52" s="160"/>
      <c r="AI52" s="160"/>
      <c r="AJ52" s="160"/>
      <c r="AK52" s="160"/>
      <c r="AL52" s="161"/>
      <c r="AM52" s="225"/>
      <c r="AN52" s="226"/>
      <c r="AO52" s="159"/>
      <c r="AP52" s="160"/>
      <c r="AQ52" s="160"/>
      <c r="AR52" s="160"/>
      <c r="AS52" s="160"/>
      <c r="AT52" s="160"/>
      <c r="AU52" s="161"/>
      <c r="AV52" s="505"/>
      <c r="AW52" s="506"/>
      <c r="AX52" s="506"/>
      <c r="AY52" s="506"/>
      <c r="AZ52" s="506"/>
      <c r="BA52" s="506"/>
      <c r="BB52" s="506"/>
      <c r="BC52" s="506"/>
      <c r="BD52" s="507"/>
      <c r="BE52" s="203"/>
      <c r="BF52" s="204"/>
      <c r="BG52" s="48"/>
      <c r="BH52" s="48"/>
      <c r="BI52" s="48"/>
      <c r="BJ52" s="48"/>
      <c r="BK52" s="48"/>
    </row>
    <row r="53" spans="5:63" ht="6" customHeight="1" x14ac:dyDescent="0.15">
      <c r="E53" s="159"/>
      <c r="F53" s="161"/>
      <c r="G53" s="159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59"/>
      <c r="T53" s="161"/>
      <c r="U53" s="225"/>
      <c r="V53" s="226"/>
      <c r="W53" s="159"/>
      <c r="X53" s="160"/>
      <c r="Y53" s="160"/>
      <c r="Z53" s="160"/>
      <c r="AA53" s="160"/>
      <c r="AB53" s="160"/>
      <c r="AC53" s="161"/>
      <c r="AD53" s="225"/>
      <c r="AE53" s="226"/>
      <c r="AF53" s="159"/>
      <c r="AG53" s="160"/>
      <c r="AH53" s="160"/>
      <c r="AI53" s="160"/>
      <c r="AJ53" s="160"/>
      <c r="AK53" s="160"/>
      <c r="AL53" s="161"/>
      <c r="AM53" s="225"/>
      <c r="AN53" s="226"/>
      <c r="AO53" s="159"/>
      <c r="AP53" s="160"/>
      <c r="AQ53" s="160"/>
      <c r="AR53" s="160"/>
      <c r="AS53" s="160"/>
      <c r="AT53" s="160"/>
      <c r="AU53" s="161"/>
      <c r="AV53" s="505"/>
      <c r="AW53" s="506"/>
      <c r="AX53" s="506"/>
      <c r="AY53" s="506"/>
      <c r="AZ53" s="506"/>
      <c r="BA53" s="506"/>
      <c r="BB53" s="506"/>
      <c r="BC53" s="506"/>
      <c r="BD53" s="507"/>
      <c r="BE53" s="203"/>
      <c r="BF53" s="204"/>
      <c r="BG53" s="48"/>
      <c r="BH53" s="48"/>
      <c r="BI53" s="48"/>
      <c r="BJ53" s="48"/>
      <c r="BK53" s="48"/>
    </row>
    <row r="54" spans="5:63" ht="6" customHeight="1" x14ac:dyDescent="0.15">
      <c r="E54" s="159"/>
      <c r="F54" s="161"/>
      <c r="G54" s="159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1"/>
      <c r="S54" s="159"/>
      <c r="T54" s="161"/>
      <c r="U54" s="225"/>
      <c r="V54" s="226"/>
      <c r="W54" s="159"/>
      <c r="X54" s="160"/>
      <c r="Y54" s="160"/>
      <c r="Z54" s="160"/>
      <c r="AA54" s="160"/>
      <c r="AB54" s="160"/>
      <c r="AC54" s="161"/>
      <c r="AD54" s="225"/>
      <c r="AE54" s="226"/>
      <c r="AF54" s="159"/>
      <c r="AG54" s="160"/>
      <c r="AH54" s="160"/>
      <c r="AI54" s="160"/>
      <c r="AJ54" s="160"/>
      <c r="AK54" s="160"/>
      <c r="AL54" s="161"/>
      <c r="AM54" s="225"/>
      <c r="AN54" s="226"/>
      <c r="AO54" s="159"/>
      <c r="AP54" s="160"/>
      <c r="AQ54" s="160"/>
      <c r="AR54" s="160"/>
      <c r="AS54" s="160"/>
      <c r="AT54" s="160"/>
      <c r="AU54" s="161"/>
      <c r="AV54" s="505"/>
      <c r="AW54" s="506"/>
      <c r="AX54" s="506"/>
      <c r="AY54" s="506"/>
      <c r="AZ54" s="506"/>
      <c r="BA54" s="506"/>
      <c r="BB54" s="506"/>
      <c r="BC54" s="506"/>
      <c r="BD54" s="507"/>
      <c r="BE54" s="203"/>
      <c r="BF54" s="204"/>
      <c r="BG54" s="48"/>
      <c r="BH54" s="48"/>
      <c r="BI54" s="48"/>
      <c r="BJ54" s="48"/>
      <c r="BK54" s="48"/>
    </row>
    <row r="55" spans="5:63" ht="6" customHeight="1" x14ac:dyDescent="0.15">
      <c r="E55" s="159"/>
      <c r="F55" s="161"/>
      <c r="G55" s="159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1"/>
      <c r="S55" s="159"/>
      <c r="T55" s="161"/>
      <c r="U55" s="225"/>
      <c r="V55" s="226"/>
      <c r="W55" s="159"/>
      <c r="X55" s="160"/>
      <c r="Y55" s="160"/>
      <c r="Z55" s="160"/>
      <c r="AA55" s="160"/>
      <c r="AB55" s="160"/>
      <c r="AC55" s="161"/>
      <c r="AD55" s="225"/>
      <c r="AE55" s="226"/>
      <c r="AF55" s="159"/>
      <c r="AG55" s="160"/>
      <c r="AH55" s="160"/>
      <c r="AI55" s="160"/>
      <c r="AJ55" s="160"/>
      <c r="AK55" s="160"/>
      <c r="AL55" s="161"/>
      <c r="AM55" s="225"/>
      <c r="AN55" s="226"/>
      <c r="AO55" s="159"/>
      <c r="AP55" s="160"/>
      <c r="AQ55" s="160"/>
      <c r="AR55" s="160"/>
      <c r="AS55" s="160"/>
      <c r="AT55" s="160"/>
      <c r="AU55" s="161"/>
      <c r="AV55" s="508" t="s">
        <v>473</v>
      </c>
      <c r="AW55" s="514"/>
      <c r="AX55" s="514"/>
      <c r="AY55" s="514"/>
      <c r="AZ55" s="510" t="s">
        <v>474</v>
      </c>
      <c r="BA55" s="510"/>
      <c r="BB55" s="510"/>
      <c r="BC55" s="510"/>
      <c r="BD55" s="511"/>
      <c r="BE55" s="203" t="str">
        <f>IF(AND(AW55&gt;=52,AW55&lt;=103),9,IF(AND(AW55&gt;=104,AW55&lt;=155),18,IF(AND(AW55&gt;=156,AW55&lt;=207),27,IF(AND(AW55&gt;=208,AW55&lt;=259),36,""))))</f>
        <v/>
      </c>
      <c r="BF55" s="204"/>
      <c r="BG55" s="48"/>
      <c r="BH55" s="48"/>
      <c r="BI55" s="48"/>
      <c r="BJ55" s="48"/>
      <c r="BK55" s="48"/>
    </row>
    <row r="56" spans="5:63" ht="6" customHeight="1" x14ac:dyDescent="0.15">
      <c r="E56" s="162"/>
      <c r="F56" s="164"/>
      <c r="G56" s="162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4"/>
      <c r="S56" s="162"/>
      <c r="T56" s="164"/>
      <c r="U56" s="227"/>
      <c r="V56" s="228"/>
      <c r="W56" s="162"/>
      <c r="X56" s="163"/>
      <c r="Y56" s="163"/>
      <c r="Z56" s="163"/>
      <c r="AA56" s="163"/>
      <c r="AB56" s="163"/>
      <c r="AC56" s="164"/>
      <c r="AD56" s="227"/>
      <c r="AE56" s="228"/>
      <c r="AF56" s="162"/>
      <c r="AG56" s="163"/>
      <c r="AH56" s="163"/>
      <c r="AI56" s="163"/>
      <c r="AJ56" s="163"/>
      <c r="AK56" s="163"/>
      <c r="AL56" s="164"/>
      <c r="AM56" s="227"/>
      <c r="AN56" s="228"/>
      <c r="AO56" s="162"/>
      <c r="AP56" s="163"/>
      <c r="AQ56" s="163"/>
      <c r="AR56" s="163"/>
      <c r="AS56" s="163"/>
      <c r="AT56" s="163"/>
      <c r="AU56" s="164"/>
      <c r="AV56" s="509"/>
      <c r="AW56" s="515"/>
      <c r="AX56" s="515"/>
      <c r="AY56" s="515"/>
      <c r="AZ56" s="512"/>
      <c r="BA56" s="512"/>
      <c r="BB56" s="512"/>
      <c r="BC56" s="512"/>
      <c r="BD56" s="513"/>
      <c r="BE56" s="214"/>
      <c r="BF56" s="215"/>
      <c r="BG56" s="48"/>
      <c r="BH56" s="48"/>
      <c r="BI56" s="48"/>
      <c r="BJ56" s="48"/>
      <c r="BK56" s="50"/>
    </row>
    <row r="57" spans="5:63" ht="6" customHeight="1" x14ac:dyDescent="0.15">
      <c r="E57" s="156" t="s">
        <v>41</v>
      </c>
      <c r="F57" s="158"/>
      <c r="G57" s="156" t="s">
        <v>338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8"/>
      <c r="S57" s="156">
        <v>3</v>
      </c>
      <c r="T57" s="158"/>
      <c r="U57" s="223"/>
      <c r="V57" s="224"/>
      <c r="W57" s="156" t="s">
        <v>356</v>
      </c>
      <c r="X57" s="157"/>
      <c r="Y57" s="157"/>
      <c r="Z57" s="157"/>
      <c r="AA57" s="157"/>
      <c r="AB57" s="157"/>
      <c r="AC57" s="158"/>
      <c r="AD57" s="223"/>
      <c r="AE57" s="224"/>
      <c r="AF57" s="216" t="s">
        <v>357</v>
      </c>
      <c r="AG57" s="271"/>
      <c r="AH57" s="271"/>
      <c r="AI57" s="271"/>
      <c r="AJ57" s="271"/>
      <c r="AK57" s="271"/>
      <c r="AL57" s="288"/>
      <c r="AM57" s="223"/>
      <c r="AN57" s="224"/>
      <c r="AO57" s="216" t="s">
        <v>358</v>
      </c>
      <c r="AP57" s="271"/>
      <c r="AQ57" s="271"/>
      <c r="AR57" s="271"/>
      <c r="AS57" s="271"/>
      <c r="AT57" s="271"/>
      <c r="AU57" s="288"/>
      <c r="AV57" s="223"/>
      <c r="AW57" s="224"/>
      <c r="AX57" s="156" t="s">
        <v>359</v>
      </c>
      <c r="AY57" s="157"/>
      <c r="AZ57" s="157"/>
      <c r="BA57" s="157"/>
      <c r="BB57" s="157"/>
      <c r="BC57" s="157"/>
      <c r="BD57" s="158"/>
      <c r="BE57" s="201" t="str">
        <f>IF(U57="○",S57*1,IF(AD57="○",S57*2,IF(AM57="○",S57*3,IF(AV57="○",S57*5,""))))</f>
        <v/>
      </c>
      <c r="BF57" s="202"/>
      <c r="BG57" s="48"/>
      <c r="BH57" s="48"/>
      <c r="BI57" s="48"/>
      <c r="BJ57" s="48"/>
      <c r="BK57" s="48"/>
    </row>
    <row r="58" spans="5:63" ht="6" customHeight="1" x14ac:dyDescent="0.15">
      <c r="E58" s="159"/>
      <c r="F58" s="161"/>
      <c r="G58" s="159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1"/>
      <c r="S58" s="159"/>
      <c r="T58" s="161"/>
      <c r="U58" s="225"/>
      <c r="V58" s="226"/>
      <c r="W58" s="159"/>
      <c r="X58" s="160"/>
      <c r="Y58" s="160"/>
      <c r="Z58" s="160"/>
      <c r="AA58" s="160"/>
      <c r="AB58" s="160"/>
      <c r="AC58" s="161"/>
      <c r="AD58" s="225"/>
      <c r="AE58" s="226"/>
      <c r="AF58" s="289"/>
      <c r="AG58" s="272"/>
      <c r="AH58" s="272"/>
      <c r="AI58" s="272"/>
      <c r="AJ58" s="272"/>
      <c r="AK58" s="272"/>
      <c r="AL58" s="290"/>
      <c r="AM58" s="225"/>
      <c r="AN58" s="226"/>
      <c r="AO58" s="289"/>
      <c r="AP58" s="272"/>
      <c r="AQ58" s="272"/>
      <c r="AR58" s="272"/>
      <c r="AS58" s="272"/>
      <c r="AT58" s="272"/>
      <c r="AU58" s="290"/>
      <c r="AV58" s="225"/>
      <c r="AW58" s="226"/>
      <c r="AX58" s="159"/>
      <c r="AY58" s="160"/>
      <c r="AZ58" s="160"/>
      <c r="BA58" s="160"/>
      <c r="BB58" s="160"/>
      <c r="BC58" s="160"/>
      <c r="BD58" s="161"/>
      <c r="BE58" s="203"/>
      <c r="BF58" s="204"/>
      <c r="BG58" s="48"/>
      <c r="BH58" s="48"/>
      <c r="BI58" s="48"/>
      <c r="BJ58" s="48"/>
      <c r="BK58" s="48"/>
    </row>
    <row r="59" spans="5:63" ht="6" customHeight="1" x14ac:dyDescent="0.15">
      <c r="E59" s="159"/>
      <c r="F59" s="161"/>
      <c r="G59" s="159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1"/>
      <c r="S59" s="159"/>
      <c r="T59" s="161"/>
      <c r="U59" s="227"/>
      <c r="V59" s="228"/>
      <c r="W59" s="159"/>
      <c r="X59" s="160"/>
      <c r="Y59" s="160"/>
      <c r="Z59" s="160"/>
      <c r="AA59" s="160"/>
      <c r="AB59" s="160"/>
      <c r="AC59" s="161"/>
      <c r="AD59" s="227"/>
      <c r="AE59" s="228"/>
      <c r="AF59" s="289"/>
      <c r="AG59" s="272"/>
      <c r="AH59" s="272"/>
      <c r="AI59" s="272"/>
      <c r="AJ59" s="272"/>
      <c r="AK59" s="272"/>
      <c r="AL59" s="290"/>
      <c r="AM59" s="227"/>
      <c r="AN59" s="228"/>
      <c r="AO59" s="289"/>
      <c r="AP59" s="272"/>
      <c r="AQ59" s="272"/>
      <c r="AR59" s="272"/>
      <c r="AS59" s="272"/>
      <c r="AT59" s="272"/>
      <c r="AU59" s="290"/>
      <c r="AV59" s="227"/>
      <c r="AW59" s="228"/>
      <c r="AX59" s="162"/>
      <c r="AY59" s="163"/>
      <c r="AZ59" s="163"/>
      <c r="BA59" s="163"/>
      <c r="BB59" s="163"/>
      <c r="BC59" s="163"/>
      <c r="BD59" s="164"/>
      <c r="BE59" s="203"/>
      <c r="BF59" s="204"/>
      <c r="BG59" s="48"/>
      <c r="BH59" s="48"/>
      <c r="BI59" s="48"/>
      <c r="BJ59" s="48"/>
      <c r="BK59" s="48"/>
    </row>
    <row r="60" spans="5:63" ht="6" customHeight="1" x14ac:dyDescent="0.15">
      <c r="E60" s="156" t="s">
        <v>195</v>
      </c>
      <c r="F60" s="158"/>
      <c r="G60" s="156" t="s">
        <v>339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8"/>
      <c r="S60" s="156">
        <v>3</v>
      </c>
      <c r="T60" s="158"/>
      <c r="U60" s="223"/>
      <c r="V60" s="224"/>
      <c r="W60" s="216" t="s">
        <v>360</v>
      </c>
      <c r="X60" s="271"/>
      <c r="Y60" s="271"/>
      <c r="Z60" s="271"/>
      <c r="AA60" s="271"/>
      <c r="AB60" s="271"/>
      <c r="AC60" s="288"/>
      <c r="AD60" s="223"/>
      <c r="AE60" s="224"/>
      <c r="AF60" s="325" t="s">
        <v>361</v>
      </c>
      <c r="AG60" s="268"/>
      <c r="AH60" s="268"/>
      <c r="AI60" s="268"/>
      <c r="AJ60" s="268"/>
      <c r="AK60" s="268"/>
      <c r="AL60" s="326"/>
      <c r="AM60" s="223"/>
      <c r="AN60" s="224"/>
      <c r="AO60" s="325" t="s">
        <v>362</v>
      </c>
      <c r="AP60" s="262"/>
      <c r="AQ60" s="262"/>
      <c r="AR60" s="262"/>
      <c r="AS60" s="262"/>
      <c r="AT60" s="262"/>
      <c r="AU60" s="516"/>
      <c r="AV60" s="223"/>
      <c r="AW60" s="224"/>
      <c r="AX60" s="238" t="s">
        <v>363</v>
      </c>
      <c r="AY60" s="239"/>
      <c r="AZ60" s="239"/>
      <c r="BA60" s="239"/>
      <c r="BB60" s="239"/>
      <c r="BC60" s="239"/>
      <c r="BD60" s="240"/>
      <c r="BE60" s="201" t="str">
        <f>IF(U60="○",S60*1,IF(AD60="○",S60*2,IF(AM60="○",S60*3,IF(AV60="○",S60*5,""))))</f>
        <v/>
      </c>
      <c r="BF60" s="202"/>
      <c r="BG60" s="48"/>
      <c r="BH60" s="48"/>
      <c r="BI60" s="48"/>
      <c r="BJ60" s="48"/>
      <c r="BK60" s="48"/>
    </row>
    <row r="61" spans="5:63" ht="6" customHeight="1" x14ac:dyDescent="0.15">
      <c r="E61" s="159"/>
      <c r="F61" s="161"/>
      <c r="G61" s="159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1"/>
      <c r="S61" s="159"/>
      <c r="T61" s="161"/>
      <c r="U61" s="225"/>
      <c r="V61" s="226"/>
      <c r="W61" s="289"/>
      <c r="X61" s="272"/>
      <c r="Y61" s="272"/>
      <c r="Z61" s="272"/>
      <c r="AA61" s="272"/>
      <c r="AB61" s="272"/>
      <c r="AC61" s="290"/>
      <c r="AD61" s="225"/>
      <c r="AE61" s="226"/>
      <c r="AF61" s="327"/>
      <c r="AG61" s="269"/>
      <c r="AH61" s="269"/>
      <c r="AI61" s="269"/>
      <c r="AJ61" s="269"/>
      <c r="AK61" s="269"/>
      <c r="AL61" s="328"/>
      <c r="AM61" s="225"/>
      <c r="AN61" s="226"/>
      <c r="AO61" s="517"/>
      <c r="AP61" s="263"/>
      <c r="AQ61" s="263"/>
      <c r="AR61" s="263"/>
      <c r="AS61" s="263"/>
      <c r="AT61" s="263"/>
      <c r="AU61" s="518"/>
      <c r="AV61" s="225"/>
      <c r="AW61" s="226"/>
      <c r="AX61" s="241"/>
      <c r="AY61" s="242"/>
      <c r="AZ61" s="242"/>
      <c r="BA61" s="242"/>
      <c r="BB61" s="242"/>
      <c r="BC61" s="242"/>
      <c r="BD61" s="243"/>
      <c r="BE61" s="203"/>
      <c r="BF61" s="204"/>
      <c r="BG61" s="48"/>
      <c r="BH61" s="48"/>
      <c r="BI61" s="48"/>
      <c r="BJ61" s="48"/>
      <c r="BK61" s="48"/>
    </row>
    <row r="62" spans="5:63" ht="6" customHeight="1" x14ac:dyDescent="0.15">
      <c r="E62" s="159"/>
      <c r="F62" s="161"/>
      <c r="G62" s="159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1"/>
      <c r="S62" s="159"/>
      <c r="T62" s="161"/>
      <c r="U62" s="225"/>
      <c r="V62" s="226"/>
      <c r="W62" s="289"/>
      <c r="X62" s="272"/>
      <c r="Y62" s="272"/>
      <c r="Z62" s="272"/>
      <c r="AA62" s="272"/>
      <c r="AB62" s="272"/>
      <c r="AC62" s="290"/>
      <c r="AD62" s="225"/>
      <c r="AE62" s="226"/>
      <c r="AF62" s="327"/>
      <c r="AG62" s="269"/>
      <c r="AH62" s="269"/>
      <c r="AI62" s="269"/>
      <c r="AJ62" s="269"/>
      <c r="AK62" s="269"/>
      <c r="AL62" s="328"/>
      <c r="AM62" s="225"/>
      <c r="AN62" s="226"/>
      <c r="AO62" s="517"/>
      <c r="AP62" s="263"/>
      <c r="AQ62" s="263"/>
      <c r="AR62" s="263"/>
      <c r="AS62" s="263"/>
      <c r="AT62" s="263"/>
      <c r="AU62" s="518"/>
      <c r="AV62" s="225"/>
      <c r="AW62" s="226"/>
      <c r="AX62" s="241"/>
      <c r="AY62" s="242"/>
      <c r="AZ62" s="242"/>
      <c r="BA62" s="242"/>
      <c r="BB62" s="242"/>
      <c r="BC62" s="242"/>
      <c r="BD62" s="243"/>
      <c r="BE62" s="203"/>
      <c r="BF62" s="204"/>
      <c r="BG62" s="48"/>
      <c r="BH62" s="48"/>
      <c r="BI62" s="48"/>
      <c r="BJ62" s="48"/>
      <c r="BK62" s="48"/>
    </row>
    <row r="63" spans="5:63" ht="6" customHeight="1" x14ac:dyDescent="0.15">
      <c r="E63" s="159"/>
      <c r="F63" s="161"/>
      <c r="G63" s="159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1"/>
      <c r="S63" s="159"/>
      <c r="T63" s="161"/>
      <c r="U63" s="225"/>
      <c r="V63" s="226"/>
      <c r="W63" s="289"/>
      <c r="X63" s="272"/>
      <c r="Y63" s="272"/>
      <c r="Z63" s="272"/>
      <c r="AA63" s="272"/>
      <c r="AB63" s="272"/>
      <c r="AC63" s="290"/>
      <c r="AD63" s="225"/>
      <c r="AE63" s="226"/>
      <c r="AF63" s="327"/>
      <c r="AG63" s="269"/>
      <c r="AH63" s="269"/>
      <c r="AI63" s="269"/>
      <c r="AJ63" s="269"/>
      <c r="AK63" s="269"/>
      <c r="AL63" s="328"/>
      <c r="AM63" s="225"/>
      <c r="AN63" s="226"/>
      <c r="AO63" s="517"/>
      <c r="AP63" s="263"/>
      <c r="AQ63" s="263"/>
      <c r="AR63" s="263"/>
      <c r="AS63" s="263"/>
      <c r="AT63" s="263"/>
      <c r="AU63" s="518"/>
      <c r="AV63" s="225"/>
      <c r="AW63" s="226"/>
      <c r="AX63" s="241"/>
      <c r="AY63" s="242"/>
      <c r="AZ63" s="242"/>
      <c r="BA63" s="242"/>
      <c r="BB63" s="242"/>
      <c r="BC63" s="242"/>
      <c r="BD63" s="243"/>
      <c r="BE63" s="203"/>
      <c r="BF63" s="204"/>
      <c r="BG63" s="48"/>
      <c r="BH63" s="48"/>
      <c r="BI63" s="48"/>
      <c r="BJ63" s="48"/>
      <c r="BK63" s="48"/>
    </row>
    <row r="64" spans="5:63" ht="6" customHeight="1" x14ac:dyDescent="0.15">
      <c r="E64" s="159"/>
      <c r="F64" s="161"/>
      <c r="G64" s="159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1"/>
      <c r="S64" s="159"/>
      <c r="T64" s="161"/>
      <c r="U64" s="225"/>
      <c r="V64" s="226"/>
      <c r="W64" s="289"/>
      <c r="X64" s="272"/>
      <c r="Y64" s="272"/>
      <c r="Z64" s="272"/>
      <c r="AA64" s="272"/>
      <c r="AB64" s="272"/>
      <c r="AC64" s="290"/>
      <c r="AD64" s="225"/>
      <c r="AE64" s="226"/>
      <c r="AF64" s="327"/>
      <c r="AG64" s="269"/>
      <c r="AH64" s="269"/>
      <c r="AI64" s="269"/>
      <c r="AJ64" s="269"/>
      <c r="AK64" s="269"/>
      <c r="AL64" s="328"/>
      <c r="AM64" s="225"/>
      <c r="AN64" s="226"/>
      <c r="AO64" s="517"/>
      <c r="AP64" s="263"/>
      <c r="AQ64" s="263"/>
      <c r="AR64" s="263"/>
      <c r="AS64" s="263"/>
      <c r="AT64" s="263"/>
      <c r="AU64" s="518"/>
      <c r="AV64" s="225"/>
      <c r="AW64" s="226"/>
      <c r="AX64" s="241"/>
      <c r="AY64" s="242"/>
      <c r="AZ64" s="242"/>
      <c r="BA64" s="242"/>
      <c r="BB64" s="242"/>
      <c r="BC64" s="242"/>
      <c r="BD64" s="243"/>
      <c r="BE64" s="203"/>
      <c r="BF64" s="204"/>
      <c r="BG64" s="48"/>
      <c r="BH64" s="48"/>
      <c r="BI64" s="48"/>
      <c r="BJ64" s="48"/>
      <c r="BK64" s="48"/>
    </row>
    <row r="65" spans="5:63" ht="6" customHeight="1" x14ac:dyDescent="0.15">
      <c r="E65" s="162"/>
      <c r="F65" s="164"/>
      <c r="G65" s="162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4"/>
      <c r="S65" s="162"/>
      <c r="T65" s="164"/>
      <c r="U65" s="227"/>
      <c r="V65" s="228"/>
      <c r="W65" s="291"/>
      <c r="X65" s="273"/>
      <c r="Y65" s="273"/>
      <c r="Z65" s="273"/>
      <c r="AA65" s="273"/>
      <c r="AB65" s="273"/>
      <c r="AC65" s="292"/>
      <c r="AD65" s="227"/>
      <c r="AE65" s="228"/>
      <c r="AF65" s="329"/>
      <c r="AG65" s="270"/>
      <c r="AH65" s="270"/>
      <c r="AI65" s="270"/>
      <c r="AJ65" s="270"/>
      <c r="AK65" s="270"/>
      <c r="AL65" s="330"/>
      <c r="AM65" s="227"/>
      <c r="AN65" s="228"/>
      <c r="AO65" s="519"/>
      <c r="AP65" s="264"/>
      <c r="AQ65" s="264"/>
      <c r="AR65" s="264"/>
      <c r="AS65" s="264"/>
      <c r="AT65" s="264"/>
      <c r="AU65" s="520"/>
      <c r="AV65" s="227"/>
      <c r="AW65" s="228"/>
      <c r="AX65" s="244"/>
      <c r="AY65" s="245"/>
      <c r="AZ65" s="245"/>
      <c r="BA65" s="245"/>
      <c r="BB65" s="245"/>
      <c r="BC65" s="245"/>
      <c r="BD65" s="246"/>
      <c r="BE65" s="214"/>
      <c r="BF65" s="215"/>
      <c r="BG65" s="48"/>
      <c r="BH65" s="48"/>
      <c r="BI65" s="48"/>
      <c r="BJ65" s="48"/>
      <c r="BK65" s="48"/>
    </row>
    <row r="66" spans="5:63" ht="6" customHeight="1" x14ac:dyDescent="0.15">
      <c r="E66" s="156" t="s">
        <v>43</v>
      </c>
      <c r="F66" s="158"/>
      <c r="G66" s="216" t="s">
        <v>340</v>
      </c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88"/>
      <c r="S66" s="156">
        <v>2</v>
      </c>
      <c r="T66" s="158"/>
      <c r="U66" s="205"/>
      <c r="V66" s="206"/>
      <c r="W66" s="206"/>
      <c r="X66" s="206"/>
      <c r="Y66" s="206"/>
      <c r="Z66" s="206"/>
      <c r="AA66" s="206"/>
      <c r="AB66" s="206"/>
      <c r="AC66" s="207"/>
      <c r="AD66" s="293"/>
      <c r="AE66" s="294"/>
      <c r="AF66" s="294"/>
      <c r="AG66" s="294"/>
      <c r="AH66" s="294"/>
      <c r="AI66" s="294"/>
      <c r="AJ66" s="294"/>
      <c r="AK66" s="294"/>
      <c r="AL66" s="295"/>
      <c r="AM66" s="223"/>
      <c r="AN66" s="224"/>
      <c r="AO66" s="156" t="s">
        <v>122</v>
      </c>
      <c r="AP66" s="157"/>
      <c r="AQ66" s="157"/>
      <c r="AR66" s="157"/>
      <c r="AS66" s="157"/>
      <c r="AT66" s="157"/>
      <c r="AU66" s="158"/>
      <c r="AV66" s="205"/>
      <c r="AW66" s="206"/>
      <c r="AX66" s="206"/>
      <c r="AY66" s="206"/>
      <c r="AZ66" s="206"/>
      <c r="BA66" s="206"/>
      <c r="BB66" s="206"/>
      <c r="BC66" s="206"/>
      <c r="BD66" s="207"/>
      <c r="BE66" s="201" t="str">
        <f>IF(AM66="○",S66*3,"")</f>
        <v/>
      </c>
      <c r="BF66" s="202"/>
      <c r="BG66" s="48"/>
      <c r="BH66" s="48"/>
      <c r="BI66" s="48"/>
      <c r="BJ66" s="48"/>
      <c r="BK66" s="48"/>
    </row>
    <row r="67" spans="5:63" ht="6" customHeight="1" x14ac:dyDescent="0.15">
      <c r="E67" s="159"/>
      <c r="F67" s="161"/>
      <c r="G67" s="289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90"/>
      <c r="S67" s="159"/>
      <c r="T67" s="161"/>
      <c r="U67" s="208"/>
      <c r="V67" s="209"/>
      <c r="W67" s="209"/>
      <c r="X67" s="209"/>
      <c r="Y67" s="209"/>
      <c r="Z67" s="209"/>
      <c r="AA67" s="209"/>
      <c r="AB67" s="209"/>
      <c r="AC67" s="210"/>
      <c r="AD67" s="296"/>
      <c r="AE67" s="297"/>
      <c r="AF67" s="297"/>
      <c r="AG67" s="297"/>
      <c r="AH67" s="297"/>
      <c r="AI67" s="297"/>
      <c r="AJ67" s="297"/>
      <c r="AK67" s="297"/>
      <c r="AL67" s="298"/>
      <c r="AM67" s="225"/>
      <c r="AN67" s="226"/>
      <c r="AO67" s="159"/>
      <c r="AP67" s="160"/>
      <c r="AQ67" s="160"/>
      <c r="AR67" s="160"/>
      <c r="AS67" s="160"/>
      <c r="AT67" s="160"/>
      <c r="AU67" s="161"/>
      <c r="AV67" s="208"/>
      <c r="AW67" s="209"/>
      <c r="AX67" s="209"/>
      <c r="AY67" s="209"/>
      <c r="AZ67" s="209"/>
      <c r="BA67" s="209"/>
      <c r="BB67" s="209"/>
      <c r="BC67" s="209"/>
      <c r="BD67" s="210"/>
      <c r="BE67" s="203"/>
      <c r="BF67" s="204"/>
      <c r="BG67" s="48"/>
      <c r="BH67" s="48"/>
      <c r="BI67" s="48"/>
      <c r="BJ67" s="48"/>
      <c r="BK67" s="48"/>
    </row>
    <row r="68" spans="5:63" ht="6" customHeight="1" x14ac:dyDescent="0.15">
      <c r="E68" s="159"/>
      <c r="F68" s="161"/>
      <c r="G68" s="289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90"/>
      <c r="S68" s="159"/>
      <c r="T68" s="161"/>
      <c r="U68" s="211"/>
      <c r="V68" s="212"/>
      <c r="W68" s="212"/>
      <c r="X68" s="212"/>
      <c r="Y68" s="212"/>
      <c r="Z68" s="212"/>
      <c r="AA68" s="212"/>
      <c r="AB68" s="212"/>
      <c r="AC68" s="213"/>
      <c r="AD68" s="299"/>
      <c r="AE68" s="300"/>
      <c r="AF68" s="300"/>
      <c r="AG68" s="300"/>
      <c r="AH68" s="300"/>
      <c r="AI68" s="300"/>
      <c r="AJ68" s="300"/>
      <c r="AK68" s="300"/>
      <c r="AL68" s="301"/>
      <c r="AM68" s="227"/>
      <c r="AN68" s="228"/>
      <c r="AO68" s="159"/>
      <c r="AP68" s="160"/>
      <c r="AQ68" s="160"/>
      <c r="AR68" s="160"/>
      <c r="AS68" s="160"/>
      <c r="AT68" s="160"/>
      <c r="AU68" s="161"/>
      <c r="AV68" s="208"/>
      <c r="AW68" s="209"/>
      <c r="AX68" s="209"/>
      <c r="AY68" s="209"/>
      <c r="AZ68" s="209"/>
      <c r="BA68" s="209"/>
      <c r="BB68" s="209"/>
      <c r="BC68" s="209"/>
      <c r="BD68" s="210"/>
      <c r="BE68" s="203"/>
      <c r="BF68" s="204"/>
      <c r="BG68" s="48"/>
      <c r="BH68" s="48"/>
      <c r="BI68" s="48"/>
      <c r="BJ68" s="48"/>
      <c r="BK68" s="48"/>
    </row>
    <row r="69" spans="5:63" ht="6" customHeight="1" x14ac:dyDescent="0.15">
      <c r="E69" s="156" t="s">
        <v>197</v>
      </c>
      <c r="F69" s="158"/>
      <c r="G69" s="216" t="s">
        <v>341</v>
      </c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88"/>
      <c r="S69" s="156">
        <v>2</v>
      </c>
      <c r="T69" s="158"/>
      <c r="U69" s="223"/>
      <c r="V69" s="224"/>
      <c r="W69" s="156" t="s">
        <v>364</v>
      </c>
      <c r="X69" s="157"/>
      <c r="Y69" s="157"/>
      <c r="Z69" s="157"/>
      <c r="AA69" s="157"/>
      <c r="AB69" s="157"/>
      <c r="AC69" s="158"/>
      <c r="AD69" s="223"/>
      <c r="AE69" s="224"/>
      <c r="AF69" s="156" t="s">
        <v>365</v>
      </c>
      <c r="AG69" s="157"/>
      <c r="AH69" s="157"/>
      <c r="AI69" s="157"/>
      <c r="AJ69" s="157"/>
      <c r="AK69" s="157"/>
      <c r="AL69" s="158"/>
      <c r="AM69" s="293"/>
      <c r="AN69" s="294"/>
      <c r="AO69" s="294"/>
      <c r="AP69" s="294"/>
      <c r="AQ69" s="294"/>
      <c r="AR69" s="294"/>
      <c r="AS69" s="294"/>
      <c r="AT69" s="294"/>
      <c r="AU69" s="295"/>
      <c r="AV69" s="223"/>
      <c r="AW69" s="224"/>
      <c r="AX69" s="325" t="s">
        <v>366</v>
      </c>
      <c r="AY69" s="268"/>
      <c r="AZ69" s="268"/>
      <c r="BA69" s="268"/>
      <c r="BB69" s="268"/>
      <c r="BC69" s="268"/>
      <c r="BD69" s="326"/>
      <c r="BE69" s="340" t="str">
        <f>IF(U69="○",S69*1,IF(AD69="○",S69*2,IF(AV69="○",S69*5,"")))</f>
        <v/>
      </c>
      <c r="BF69" s="341"/>
      <c r="BG69" s="48"/>
      <c r="BH69" s="48"/>
      <c r="BI69" s="48"/>
      <c r="BJ69" s="48"/>
      <c r="BK69" s="48"/>
    </row>
    <row r="70" spans="5:63" ht="6" customHeight="1" x14ac:dyDescent="0.15">
      <c r="E70" s="159"/>
      <c r="F70" s="161"/>
      <c r="G70" s="289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90"/>
      <c r="S70" s="159"/>
      <c r="T70" s="161"/>
      <c r="U70" s="225"/>
      <c r="V70" s="226"/>
      <c r="W70" s="159"/>
      <c r="X70" s="160"/>
      <c r="Y70" s="160"/>
      <c r="Z70" s="160"/>
      <c r="AA70" s="160"/>
      <c r="AB70" s="160"/>
      <c r="AC70" s="161"/>
      <c r="AD70" s="225"/>
      <c r="AE70" s="226"/>
      <c r="AF70" s="159"/>
      <c r="AG70" s="160"/>
      <c r="AH70" s="160"/>
      <c r="AI70" s="160"/>
      <c r="AJ70" s="160"/>
      <c r="AK70" s="160"/>
      <c r="AL70" s="161"/>
      <c r="AM70" s="296"/>
      <c r="AN70" s="297"/>
      <c r="AO70" s="297"/>
      <c r="AP70" s="297"/>
      <c r="AQ70" s="297"/>
      <c r="AR70" s="297"/>
      <c r="AS70" s="297"/>
      <c r="AT70" s="297"/>
      <c r="AU70" s="298"/>
      <c r="AV70" s="225"/>
      <c r="AW70" s="226"/>
      <c r="AX70" s="327"/>
      <c r="AY70" s="269"/>
      <c r="AZ70" s="269"/>
      <c r="BA70" s="269"/>
      <c r="BB70" s="269"/>
      <c r="BC70" s="269"/>
      <c r="BD70" s="328"/>
      <c r="BE70" s="342"/>
      <c r="BF70" s="343"/>
      <c r="BG70" s="48"/>
      <c r="BH70" s="48"/>
      <c r="BI70" s="48"/>
      <c r="BJ70" s="48"/>
      <c r="BK70" s="48"/>
    </row>
    <row r="71" spans="5:63" ht="6" customHeight="1" x14ac:dyDescent="0.15">
      <c r="E71" s="162"/>
      <c r="F71" s="164"/>
      <c r="G71" s="291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92"/>
      <c r="S71" s="162"/>
      <c r="T71" s="164"/>
      <c r="U71" s="227"/>
      <c r="V71" s="228"/>
      <c r="W71" s="162"/>
      <c r="X71" s="163"/>
      <c r="Y71" s="163"/>
      <c r="Z71" s="163"/>
      <c r="AA71" s="163"/>
      <c r="AB71" s="163"/>
      <c r="AC71" s="164"/>
      <c r="AD71" s="227"/>
      <c r="AE71" s="228"/>
      <c r="AF71" s="162"/>
      <c r="AG71" s="163"/>
      <c r="AH71" s="163"/>
      <c r="AI71" s="163"/>
      <c r="AJ71" s="163"/>
      <c r="AK71" s="163"/>
      <c r="AL71" s="164"/>
      <c r="AM71" s="299"/>
      <c r="AN71" s="300"/>
      <c r="AO71" s="300"/>
      <c r="AP71" s="300"/>
      <c r="AQ71" s="300"/>
      <c r="AR71" s="300"/>
      <c r="AS71" s="300"/>
      <c r="AT71" s="300"/>
      <c r="AU71" s="301"/>
      <c r="AV71" s="227"/>
      <c r="AW71" s="228"/>
      <c r="AX71" s="329"/>
      <c r="AY71" s="270"/>
      <c r="AZ71" s="270"/>
      <c r="BA71" s="270"/>
      <c r="BB71" s="270"/>
      <c r="BC71" s="270"/>
      <c r="BD71" s="330"/>
      <c r="BE71" s="344"/>
      <c r="BF71" s="345"/>
      <c r="BG71" s="48"/>
      <c r="BH71" s="48"/>
      <c r="BI71" s="48"/>
      <c r="BJ71" s="48"/>
      <c r="BK71" s="48"/>
    </row>
    <row r="72" spans="5:63" ht="6" customHeight="1" x14ac:dyDescent="0.15">
      <c r="E72" s="156" t="s">
        <v>70</v>
      </c>
      <c r="F72" s="158"/>
      <c r="G72" s="156" t="s">
        <v>342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8"/>
      <c r="S72" s="156">
        <v>2</v>
      </c>
      <c r="T72" s="157"/>
      <c r="U72" s="205"/>
      <c r="V72" s="206"/>
      <c r="W72" s="206"/>
      <c r="X72" s="206"/>
      <c r="Y72" s="206"/>
      <c r="Z72" s="206"/>
      <c r="AA72" s="206"/>
      <c r="AB72" s="206"/>
      <c r="AC72" s="207"/>
      <c r="AD72" s="205"/>
      <c r="AE72" s="206"/>
      <c r="AF72" s="206"/>
      <c r="AG72" s="206"/>
      <c r="AH72" s="206"/>
      <c r="AI72" s="206"/>
      <c r="AJ72" s="206"/>
      <c r="AK72" s="206"/>
      <c r="AL72" s="207"/>
      <c r="AM72" s="205"/>
      <c r="AN72" s="206"/>
      <c r="AO72" s="206"/>
      <c r="AP72" s="206"/>
      <c r="AQ72" s="206"/>
      <c r="AR72" s="206"/>
      <c r="AS72" s="206"/>
      <c r="AT72" s="206"/>
      <c r="AU72" s="207"/>
      <c r="AV72" s="223"/>
      <c r="AW72" s="224"/>
      <c r="AX72" s="157" t="s">
        <v>367</v>
      </c>
      <c r="AY72" s="157"/>
      <c r="AZ72" s="157"/>
      <c r="BA72" s="157"/>
      <c r="BB72" s="157"/>
      <c r="BC72" s="157"/>
      <c r="BD72" s="158"/>
      <c r="BE72" s="201" t="str">
        <f>IF(AV72="○",S72*5,"")</f>
        <v/>
      </c>
      <c r="BF72" s="202"/>
      <c r="BG72" s="48"/>
      <c r="BH72" s="48"/>
      <c r="BI72" s="48"/>
      <c r="BJ72" s="48"/>
      <c r="BK72" s="48"/>
    </row>
    <row r="73" spans="5:63" ht="6" customHeight="1" x14ac:dyDescent="0.15">
      <c r="E73" s="159"/>
      <c r="F73" s="161"/>
      <c r="G73" s="159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1"/>
      <c r="S73" s="159"/>
      <c r="T73" s="160"/>
      <c r="U73" s="208"/>
      <c r="V73" s="209"/>
      <c r="W73" s="209"/>
      <c r="X73" s="209"/>
      <c r="Y73" s="209"/>
      <c r="Z73" s="209"/>
      <c r="AA73" s="209"/>
      <c r="AB73" s="209"/>
      <c r="AC73" s="210"/>
      <c r="AD73" s="208"/>
      <c r="AE73" s="209"/>
      <c r="AF73" s="209"/>
      <c r="AG73" s="209"/>
      <c r="AH73" s="209"/>
      <c r="AI73" s="209"/>
      <c r="AJ73" s="209"/>
      <c r="AK73" s="209"/>
      <c r="AL73" s="210"/>
      <c r="AM73" s="208"/>
      <c r="AN73" s="209"/>
      <c r="AO73" s="209"/>
      <c r="AP73" s="209"/>
      <c r="AQ73" s="209"/>
      <c r="AR73" s="209"/>
      <c r="AS73" s="209"/>
      <c r="AT73" s="209"/>
      <c r="AU73" s="210"/>
      <c r="AV73" s="225"/>
      <c r="AW73" s="226"/>
      <c r="AX73" s="160"/>
      <c r="AY73" s="160"/>
      <c r="AZ73" s="160"/>
      <c r="BA73" s="160"/>
      <c r="BB73" s="160"/>
      <c r="BC73" s="160"/>
      <c r="BD73" s="161"/>
      <c r="BE73" s="203"/>
      <c r="BF73" s="204"/>
      <c r="BG73" s="48"/>
      <c r="BH73" s="48"/>
      <c r="BI73" s="48"/>
      <c r="BJ73" s="48"/>
      <c r="BK73" s="48"/>
    </row>
    <row r="74" spans="5:63" ht="6" customHeight="1" x14ac:dyDescent="0.15">
      <c r="E74" s="162"/>
      <c r="F74" s="164"/>
      <c r="G74" s="159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1"/>
      <c r="S74" s="162"/>
      <c r="T74" s="163"/>
      <c r="U74" s="211"/>
      <c r="V74" s="212"/>
      <c r="W74" s="212"/>
      <c r="X74" s="212"/>
      <c r="Y74" s="212"/>
      <c r="Z74" s="212"/>
      <c r="AA74" s="212"/>
      <c r="AB74" s="212"/>
      <c r="AC74" s="213"/>
      <c r="AD74" s="211"/>
      <c r="AE74" s="212"/>
      <c r="AF74" s="212"/>
      <c r="AG74" s="212"/>
      <c r="AH74" s="212"/>
      <c r="AI74" s="212"/>
      <c r="AJ74" s="212"/>
      <c r="AK74" s="212"/>
      <c r="AL74" s="213"/>
      <c r="AM74" s="211"/>
      <c r="AN74" s="212"/>
      <c r="AO74" s="212"/>
      <c r="AP74" s="212"/>
      <c r="AQ74" s="212"/>
      <c r="AR74" s="212"/>
      <c r="AS74" s="212"/>
      <c r="AT74" s="212"/>
      <c r="AU74" s="213"/>
      <c r="AV74" s="227"/>
      <c r="AW74" s="228"/>
      <c r="AX74" s="163"/>
      <c r="AY74" s="163"/>
      <c r="AZ74" s="163"/>
      <c r="BA74" s="163"/>
      <c r="BB74" s="163"/>
      <c r="BC74" s="163"/>
      <c r="BD74" s="164"/>
      <c r="BE74" s="214"/>
      <c r="BF74" s="215"/>
      <c r="BG74" s="48"/>
      <c r="BH74" s="48"/>
      <c r="BI74" s="48"/>
      <c r="BJ74" s="48"/>
      <c r="BK74" s="48"/>
    </row>
    <row r="75" spans="5:63" ht="6" customHeight="1" x14ac:dyDescent="0.15">
      <c r="E75" s="156" t="s">
        <v>368</v>
      </c>
      <c r="F75" s="157"/>
      <c r="G75" s="156" t="s">
        <v>369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8"/>
      <c r="S75" s="156">
        <v>2</v>
      </c>
      <c r="T75" s="157"/>
      <c r="U75" s="205"/>
      <c r="V75" s="206"/>
      <c r="W75" s="206"/>
      <c r="X75" s="206"/>
      <c r="Y75" s="206"/>
      <c r="Z75" s="206"/>
      <c r="AA75" s="206"/>
      <c r="AB75" s="206"/>
      <c r="AC75" s="207"/>
      <c r="AD75" s="205"/>
      <c r="AE75" s="206"/>
      <c r="AF75" s="206"/>
      <c r="AG75" s="206"/>
      <c r="AH75" s="206"/>
      <c r="AI75" s="206"/>
      <c r="AJ75" s="206"/>
      <c r="AK75" s="206"/>
      <c r="AL75" s="207"/>
      <c r="AM75" s="223" t="s">
        <v>476</v>
      </c>
      <c r="AN75" s="224"/>
      <c r="AO75" s="157" t="s">
        <v>367</v>
      </c>
      <c r="AP75" s="157"/>
      <c r="AQ75" s="157"/>
      <c r="AR75" s="157"/>
      <c r="AS75" s="157"/>
      <c r="AT75" s="157"/>
      <c r="AU75" s="157"/>
      <c r="AV75" s="293"/>
      <c r="AW75" s="294"/>
      <c r="AX75" s="294"/>
      <c r="AY75" s="294"/>
      <c r="AZ75" s="294"/>
      <c r="BA75" s="294"/>
      <c r="BB75" s="294"/>
      <c r="BC75" s="294"/>
      <c r="BD75" s="295"/>
      <c r="BE75" s="203" t="str">
        <f>IF(AM75="○",S75*3,"")</f>
        <v/>
      </c>
      <c r="BF75" s="204"/>
      <c r="BG75" s="48"/>
      <c r="BH75" s="48"/>
      <c r="BI75" s="48"/>
      <c r="BJ75" s="48"/>
      <c r="BK75" s="48"/>
    </row>
    <row r="76" spans="5:63" ht="6" customHeight="1" x14ac:dyDescent="0.15">
      <c r="E76" s="159"/>
      <c r="F76" s="160"/>
      <c r="G76" s="159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1"/>
      <c r="S76" s="159"/>
      <c r="T76" s="160"/>
      <c r="U76" s="208"/>
      <c r="V76" s="209"/>
      <c r="W76" s="209"/>
      <c r="X76" s="209"/>
      <c r="Y76" s="209"/>
      <c r="Z76" s="209"/>
      <c r="AA76" s="209"/>
      <c r="AB76" s="209"/>
      <c r="AC76" s="210"/>
      <c r="AD76" s="208"/>
      <c r="AE76" s="209"/>
      <c r="AF76" s="209"/>
      <c r="AG76" s="209"/>
      <c r="AH76" s="209"/>
      <c r="AI76" s="209"/>
      <c r="AJ76" s="209"/>
      <c r="AK76" s="209"/>
      <c r="AL76" s="210"/>
      <c r="AM76" s="225"/>
      <c r="AN76" s="226"/>
      <c r="AO76" s="160"/>
      <c r="AP76" s="160"/>
      <c r="AQ76" s="160"/>
      <c r="AR76" s="160"/>
      <c r="AS76" s="160"/>
      <c r="AT76" s="160"/>
      <c r="AU76" s="160"/>
      <c r="AV76" s="296"/>
      <c r="AW76" s="297"/>
      <c r="AX76" s="297"/>
      <c r="AY76" s="297"/>
      <c r="AZ76" s="297"/>
      <c r="BA76" s="297"/>
      <c r="BB76" s="297"/>
      <c r="BC76" s="297"/>
      <c r="BD76" s="298"/>
      <c r="BE76" s="203"/>
      <c r="BF76" s="204"/>
      <c r="BG76" s="48"/>
      <c r="BH76" s="48"/>
      <c r="BI76" s="48"/>
      <c r="BJ76" s="48"/>
      <c r="BK76" s="48"/>
    </row>
    <row r="77" spans="5:63" ht="6" customHeight="1" x14ac:dyDescent="0.15">
      <c r="E77" s="162"/>
      <c r="F77" s="163"/>
      <c r="G77" s="162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4"/>
      <c r="S77" s="162"/>
      <c r="T77" s="163"/>
      <c r="U77" s="211"/>
      <c r="V77" s="212"/>
      <c r="W77" s="212"/>
      <c r="X77" s="212"/>
      <c r="Y77" s="212"/>
      <c r="Z77" s="212"/>
      <c r="AA77" s="212"/>
      <c r="AB77" s="212"/>
      <c r="AC77" s="213"/>
      <c r="AD77" s="211"/>
      <c r="AE77" s="212"/>
      <c r="AF77" s="212"/>
      <c r="AG77" s="212"/>
      <c r="AH77" s="212"/>
      <c r="AI77" s="212"/>
      <c r="AJ77" s="212"/>
      <c r="AK77" s="212"/>
      <c r="AL77" s="213"/>
      <c r="AM77" s="227"/>
      <c r="AN77" s="228"/>
      <c r="AO77" s="163"/>
      <c r="AP77" s="163"/>
      <c r="AQ77" s="163"/>
      <c r="AR77" s="163"/>
      <c r="AS77" s="163"/>
      <c r="AT77" s="163"/>
      <c r="AU77" s="163"/>
      <c r="AV77" s="299"/>
      <c r="AW77" s="300"/>
      <c r="AX77" s="300"/>
      <c r="AY77" s="300"/>
      <c r="AZ77" s="300"/>
      <c r="BA77" s="300"/>
      <c r="BB77" s="300"/>
      <c r="BC77" s="300"/>
      <c r="BD77" s="301"/>
      <c r="BE77" s="214"/>
      <c r="BF77" s="215"/>
      <c r="BG77" s="48"/>
      <c r="BH77" s="48"/>
      <c r="BI77" s="48"/>
      <c r="BJ77" s="48"/>
      <c r="BK77" s="48"/>
    </row>
    <row r="78" spans="5:63" ht="6" customHeight="1" x14ac:dyDescent="0.15">
      <c r="E78" s="346" t="s">
        <v>225</v>
      </c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8"/>
      <c r="S78" s="150" t="s">
        <v>309</v>
      </c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3" t="s">
        <v>491</v>
      </c>
      <c r="AW78" s="153"/>
      <c r="AX78" s="153"/>
      <c r="AY78" s="153"/>
      <c r="AZ78" s="153"/>
      <c r="BA78" s="153"/>
      <c r="BB78" s="153"/>
      <c r="BC78" s="153"/>
      <c r="BD78" s="355"/>
      <c r="BE78" s="358" t="str">
        <f>IF(OR(SUM(BE39:BF77)=0,SUM(BE39:BF77)=""),"",SUM(BE39:BF77))</f>
        <v/>
      </c>
      <c r="BF78" s="359"/>
      <c r="BG78" s="48"/>
      <c r="BH78" s="48"/>
      <c r="BI78" s="48"/>
      <c r="BJ78" s="48"/>
      <c r="BK78" s="48"/>
    </row>
    <row r="79" spans="5:63" ht="6" customHeight="1" x14ac:dyDescent="0.15">
      <c r="E79" s="349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4"/>
      <c r="AW79" s="154"/>
      <c r="AX79" s="154"/>
      <c r="AY79" s="154"/>
      <c r="AZ79" s="154"/>
      <c r="BA79" s="154"/>
      <c r="BB79" s="154"/>
      <c r="BC79" s="154"/>
      <c r="BD79" s="356"/>
      <c r="BE79" s="360"/>
      <c r="BF79" s="361"/>
      <c r="BG79" s="48"/>
      <c r="BH79" s="48"/>
      <c r="BI79" s="48"/>
      <c r="BJ79" s="48"/>
      <c r="BK79" s="48"/>
    </row>
    <row r="80" spans="5:63" ht="6" customHeight="1" x14ac:dyDescent="0.15">
      <c r="E80" s="349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4"/>
      <c r="AW80" s="154"/>
      <c r="AX80" s="154"/>
      <c r="AY80" s="154"/>
      <c r="AZ80" s="154"/>
      <c r="BA80" s="154"/>
      <c r="BB80" s="154"/>
      <c r="BC80" s="154"/>
      <c r="BD80" s="356"/>
      <c r="BE80" s="360"/>
      <c r="BF80" s="361"/>
      <c r="BG80" s="48"/>
      <c r="BH80" s="48"/>
      <c r="BI80" s="48"/>
      <c r="BJ80" s="48"/>
      <c r="BK80" s="48"/>
    </row>
    <row r="81" spans="5:63" ht="6" customHeight="1" x14ac:dyDescent="0.15">
      <c r="E81" s="352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4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5"/>
      <c r="AW81" s="155"/>
      <c r="AX81" s="155"/>
      <c r="AY81" s="155"/>
      <c r="AZ81" s="155"/>
      <c r="BA81" s="155"/>
      <c r="BB81" s="155"/>
      <c r="BC81" s="155"/>
      <c r="BD81" s="357"/>
      <c r="BE81" s="362"/>
      <c r="BF81" s="363"/>
      <c r="BG81" s="48"/>
      <c r="BH81" s="48"/>
      <c r="BI81" s="48"/>
      <c r="BJ81" s="48"/>
      <c r="BK81" s="48"/>
    </row>
    <row r="82" spans="5:63" ht="6" customHeight="1" x14ac:dyDescent="0.15"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111"/>
      <c r="AW82" s="57"/>
      <c r="AX82" s="57"/>
      <c r="AY82" s="57"/>
      <c r="AZ82" s="57"/>
      <c r="BA82" s="57"/>
      <c r="BB82" s="57"/>
      <c r="BC82" s="57"/>
      <c r="BD82" s="57"/>
      <c r="BE82" s="36"/>
      <c r="BF82" s="56"/>
      <c r="BG82" s="48"/>
      <c r="BH82" s="48"/>
      <c r="BI82" s="48"/>
      <c r="BJ82" s="48"/>
      <c r="BK82" s="48"/>
    </row>
    <row r="83" spans="5:63" ht="6" customHeight="1" x14ac:dyDescent="0.15">
      <c r="E83" s="58"/>
      <c r="F83" s="183" t="s">
        <v>492</v>
      </c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59"/>
      <c r="BC83" s="59"/>
      <c r="BD83" s="59"/>
      <c r="BE83" s="36"/>
      <c r="BF83" s="36"/>
      <c r="BG83" s="48"/>
      <c r="BH83" s="48"/>
      <c r="BI83" s="48"/>
      <c r="BJ83" s="48"/>
      <c r="BK83" s="48"/>
    </row>
    <row r="84" spans="5:63" ht="6" customHeight="1" x14ac:dyDescent="0.15">
      <c r="E84" s="58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59"/>
      <c r="BC84" s="59"/>
      <c r="BD84" s="59"/>
      <c r="BE84" s="36"/>
      <c r="BF84" s="36"/>
      <c r="BG84" s="48"/>
      <c r="BH84" s="48"/>
      <c r="BI84" s="48"/>
      <c r="BJ84" s="48"/>
      <c r="BK84" s="48"/>
    </row>
    <row r="85" spans="5:63" ht="6" customHeight="1" x14ac:dyDescent="0.15">
      <c r="E85" s="58"/>
      <c r="F85" s="45"/>
      <c r="G85" s="183" t="s">
        <v>493</v>
      </c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59"/>
      <c r="BC85" s="59"/>
      <c r="BD85" s="59"/>
      <c r="BE85" s="36"/>
      <c r="BF85" s="36"/>
      <c r="BG85" s="48"/>
      <c r="BH85" s="48"/>
      <c r="BI85" s="48"/>
      <c r="BJ85" s="48"/>
      <c r="BK85" s="48"/>
    </row>
    <row r="86" spans="5:63" ht="6" customHeight="1" x14ac:dyDescent="0.15">
      <c r="E86" s="58"/>
      <c r="F86" s="45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59"/>
      <c r="BC86" s="59"/>
      <c r="BD86" s="59"/>
      <c r="BE86" s="36"/>
      <c r="BF86" s="36"/>
      <c r="BG86" s="48"/>
      <c r="BH86" s="48"/>
      <c r="BI86" s="48"/>
      <c r="BJ86" s="48"/>
      <c r="BK86" s="48"/>
    </row>
    <row r="87" spans="5:63" ht="6" customHeight="1" x14ac:dyDescent="0.15">
      <c r="E87" s="58"/>
      <c r="F87" s="45"/>
      <c r="G87" s="183" t="s">
        <v>494</v>
      </c>
      <c r="H87" s="183"/>
      <c r="I87" s="183"/>
      <c r="J87" s="183"/>
      <c r="K87" s="183"/>
      <c r="L87" s="183"/>
      <c r="M87" s="183"/>
      <c r="N87" s="183"/>
      <c r="O87" s="183"/>
      <c r="P87" s="183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182" t="s">
        <v>495</v>
      </c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45"/>
      <c r="AT87" s="45"/>
      <c r="AU87" s="45"/>
      <c r="AV87" s="45"/>
      <c r="AW87" s="45"/>
      <c r="AX87" s="45"/>
      <c r="AY87" s="45"/>
      <c r="AZ87" s="45"/>
      <c r="BA87" s="45"/>
      <c r="BB87" s="59"/>
      <c r="BC87" s="59"/>
      <c r="BD87" s="59"/>
      <c r="BE87" s="36"/>
      <c r="BF87" s="36"/>
      <c r="BG87" s="48"/>
      <c r="BH87" s="48"/>
      <c r="BI87" s="48"/>
      <c r="BJ87" s="48"/>
      <c r="BK87" s="48"/>
    </row>
    <row r="88" spans="5:63" ht="6" customHeight="1" x14ac:dyDescent="0.15">
      <c r="E88" s="58"/>
      <c r="F88" s="45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45"/>
      <c r="AT88" s="45"/>
      <c r="AU88" s="45"/>
      <c r="AV88" s="45"/>
      <c r="AW88" s="45"/>
      <c r="AX88" s="45"/>
      <c r="AY88" s="45"/>
      <c r="AZ88" s="45"/>
      <c r="BA88" s="45"/>
      <c r="BB88" s="59"/>
      <c r="BC88" s="59"/>
      <c r="BD88" s="59"/>
      <c r="BE88" s="36"/>
      <c r="BF88" s="36"/>
      <c r="BG88" s="48"/>
      <c r="BH88" s="48"/>
      <c r="BI88" s="48"/>
      <c r="BJ88" s="48"/>
      <c r="BK88" s="48"/>
    </row>
    <row r="89" spans="5:63" ht="6" customHeight="1" x14ac:dyDescent="0.15">
      <c r="E89" s="58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182" t="s">
        <v>496</v>
      </c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45"/>
      <c r="AU89" s="45"/>
      <c r="AV89" s="45"/>
      <c r="AW89" s="45"/>
      <c r="AX89" s="45"/>
      <c r="AY89" s="45"/>
      <c r="AZ89" s="45"/>
      <c r="BA89" s="45"/>
      <c r="BB89" s="59"/>
      <c r="BC89" s="59"/>
      <c r="BD89" s="59"/>
      <c r="BE89" s="36"/>
      <c r="BF89" s="36"/>
      <c r="BG89" s="48"/>
      <c r="BH89" s="48"/>
      <c r="BI89" s="48"/>
      <c r="BJ89" s="48"/>
      <c r="BK89" s="48"/>
    </row>
    <row r="90" spans="5:63" ht="6" customHeight="1" x14ac:dyDescent="0.15">
      <c r="E90" s="58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183" t="s">
        <v>484</v>
      </c>
      <c r="T90" s="183"/>
      <c r="U90" s="183"/>
      <c r="V90" s="183"/>
      <c r="W90" s="183"/>
      <c r="X90" s="183"/>
      <c r="Y90" s="45"/>
      <c r="Z90" s="45"/>
      <c r="AA90" s="45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45"/>
      <c r="AU90" s="45"/>
      <c r="AV90" s="45"/>
      <c r="AW90" s="45"/>
      <c r="AX90" s="45"/>
      <c r="AY90" s="45"/>
      <c r="AZ90" s="45"/>
      <c r="BA90" s="45"/>
      <c r="BB90" s="59"/>
      <c r="BC90" s="59"/>
      <c r="BD90" s="59"/>
      <c r="BE90" s="36"/>
      <c r="BF90" s="36"/>
      <c r="BG90" s="48"/>
      <c r="BH90" s="48"/>
      <c r="BI90" s="48"/>
      <c r="BJ90" s="48"/>
      <c r="BK90" s="48"/>
    </row>
    <row r="91" spans="5:63" ht="6" customHeight="1" x14ac:dyDescent="0.15">
      <c r="E91" s="58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183"/>
      <c r="T91" s="183"/>
      <c r="U91" s="183"/>
      <c r="V91" s="183"/>
      <c r="W91" s="183"/>
      <c r="X91" s="183"/>
      <c r="Y91" s="45"/>
      <c r="Z91" s="45"/>
      <c r="AA91" s="45"/>
      <c r="AB91" s="182" t="s">
        <v>497</v>
      </c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45"/>
      <c r="AT91" s="45"/>
      <c r="AU91" s="45"/>
      <c r="AV91" s="45"/>
      <c r="AW91" s="45"/>
      <c r="AX91" s="45"/>
      <c r="AY91" s="45"/>
      <c r="AZ91" s="45"/>
      <c r="BA91" s="45"/>
      <c r="BB91" s="59"/>
      <c r="BC91" s="59"/>
      <c r="BD91" s="59"/>
      <c r="BE91" s="36"/>
      <c r="BF91" s="36"/>
      <c r="BG91" s="48"/>
      <c r="BH91" s="48"/>
      <c r="BI91" s="48"/>
      <c r="BJ91" s="48"/>
      <c r="BK91" s="48"/>
    </row>
    <row r="92" spans="5:63" ht="6" customHeight="1" x14ac:dyDescent="0.15">
      <c r="E92" s="58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45"/>
      <c r="AT92" s="45"/>
      <c r="AU92" s="45"/>
      <c r="AV92" s="45"/>
      <c r="AW92" s="45"/>
      <c r="AX92" s="45"/>
      <c r="AY92" s="45"/>
      <c r="AZ92" s="45"/>
      <c r="BA92" s="45"/>
      <c r="BB92" s="59"/>
      <c r="BC92" s="59"/>
      <c r="BD92" s="59"/>
      <c r="BE92" s="36"/>
      <c r="BF92" s="36"/>
      <c r="BG92" s="48"/>
      <c r="BH92" s="48"/>
      <c r="BI92" s="48"/>
      <c r="BJ92" s="48"/>
      <c r="BK92" s="48"/>
    </row>
    <row r="93" spans="5:63" ht="6" customHeight="1" x14ac:dyDescent="0.15">
      <c r="E93" s="58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180" t="s">
        <v>487</v>
      </c>
      <c r="AD93" s="180"/>
      <c r="AE93" s="180"/>
      <c r="AF93" s="180"/>
      <c r="AG93" s="180"/>
      <c r="AH93" s="180"/>
      <c r="AI93" s="180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59"/>
      <c r="BC93" s="59"/>
      <c r="BD93" s="59"/>
      <c r="BE93" s="36"/>
      <c r="BF93" s="36"/>
      <c r="BG93" s="48"/>
      <c r="BH93" s="48"/>
      <c r="BI93" s="48"/>
      <c r="BJ93" s="48"/>
      <c r="BK93" s="48"/>
    </row>
    <row r="94" spans="5:63" ht="6" customHeight="1" x14ac:dyDescent="0.15">
      <c r="E94" s="58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180"/>
      <c r="AD94" s="180"/>
      <c r="AE94" s="180"/>
      <c r="AF94" s="180"/>
      <c r="AG94" s="180"/>
      <c r="AH94" s="180"/>
      <c r="AI94" s="180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59"/>
      <c r="BC94" s="59"/>
      <c r="BD94" s="59"/>
      <c r="BE94" s="36"/>
      <c r="BF94" s="36"/>
      <c r="BG94" s="48"/>
      <c r="BH94" s="48"/>
      <c r="BI94" s="48"/>
      <c r="BJ94" s="48"/>
      <c r="BK94" s="48"/>
    </row>
    <row r="95" spans="5:63" ht="6" customHeight="1" x14ac:dyDescent="0.1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59"/>
      <c r="AW95" s="59"/>
      <c r="AX95" s="59"/>
      <c r="AY95" s="59"/>
      <c r="AZ95" s="59"/>
      <c r="BA95" s="59"/>
      <c r="BB95" s="59"/>
      <c r="BC95" s="59"/>
      <c r="BD95" s="59"/>
      <c r="BE95" s="36"/>
      <c r="BF95" s="36"/>
      <c r="BG95" s="48"/>
      <c r="BH95" s="48"/>
      <c r="BI95" s="48"/>
      <c r="BJ95" s="48"/>
      <c r="BK95" s="48"/>
    </row>
    <row r="96" spans="5:63" ht="6" customHeight="1" x14ac:dyDescent="0.1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59"/>
      <c r="AW96" s="59"/>
      <c r="AX96" s="59"/>
      <c r="AY96" s="59"/>
      <c r="AZ96" s="59"/>
      <c r="BA96" s="59"/>
      <c r="BB96" s="59"/>
      <c r="BC96" s="59"/>
      <c r="BD96" s="59"/>
      <c r="BE96" s="36"/>
      <c r="BF96" s="36"/>
      <c r="BG96" s="48"/>
      <c r="BH96" s="48"/>
      <c r="BI96" s="48"/>
      <c r="BJ96" s="48"/>
      <c r="BK96" s="48"/>
    </row>
    <row r="97" spans="1:63" ht="6" customHeight="1" x14ac:dyDescent="0.1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59"/>
      <c r="AW97" s="59"/>
      <c r="AX97" s="59"/>
      <c r="AY97" s="59"/>
      <c r="AZ97" s="59"/>
      <c r="BA97" s="59"/>
      <c r="BB97" s="59"/>
      <c r="BC97" s="59"/>
      <c r="BD97" s="59"/>
      <c r="BE97" s="36"/>
      <c r="BF97" s="36"/>
      <c r="BG97" s="48"/>
      <c r="BH97" s="48"/>
      <c r="BI97" s="48"/>
      <c r="BJ97" s="48"/>
      <c r="BK97" s="48"/>
    </row>
    <row r="98" spans="1:63" ht="6" customHeight="1" x14ac:dyDescent="0.1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59"/>
      <c r="AW98" s="59"/>
      <c r="AX98" s="59"/>
      <c r="AY98" s="59"/>
      <c r="AZ98" s="59"/>
      <c r="BA98" s="59"/>
      <c r="BB98" s="59"/>
      <c r="BC98" s="59"/>
      <c r="BD98" s="59"/>
      <c r="BE98" s="36"/>
      <c r="BF98" s="36"/>
      <c r="BG98" s="48"/>
      <c r="BH98" s="48"/>
      <c r="BI98" s="48"/>
      <c r="BJ98" s="48"/>
      <c r="BK98" s="48"/>
    </row>
    <row r="99" spans="1:63" ht="6" customHeight="1" x14ac:dyDescent="0.1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59"/>
      <c r="AW99" s="59"/>
      <c r="AX99" s="59"/>
      <c r="AY99" s="59"/>
      <c r="AZ99" s="59"/>
      <c r="BA99" s="59"/>
      <c r="BB99" s="59"/>
      <c r="BC99" s="59"/>
      <c r="BD99" s="59"/>
      <c r="BE99" s="36"/>
      <c r="BF99" s="36"/>
      <c r="BG99" s="48"/>
      <c r="BH99" s="48"/>
      <c r="BI99" s="48"/>
      <c r="BJ99" s="48"/>
      <c r="BK99" s="48"/>
    </row>
    <row r="100" spans="1:63" ht="6" customHeight="1" x14ac:dyDescent="0.1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59"/>
      <c r="AW100" s="59"/>
      <c r="AX100" s="59"/>
      <c r="AY100" s="59"/>
      <c r="AZ100" s="59"/>
      <c r="BA100" s="59"/>
      <c r="BB100" s="59"/>
      <c r="BC100" s="59"/>
      <c r="BD100" s="59"/>
      <c r="BE100" s="36"/>
      <c r="BF100" s="36"/>
      <c r="BG100" s="48"/>
      <c r="BH100" s="48"/>
      <c r="BI100" s="48"/>
      <c r="BJ100" s="48"/>
      <c r="BK100" s="48"/>
    </row>
    <row r="101" spans="1:63" ht="6" customHeight="1" x14ac:dyDescent="0.1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59"/>
      <c r="AW101" s="59"/>
      <c r="AX101" s="59"/>
      <c r="AY101" s="59"/>
      <c r="AZ101" s="59"/>
      <c r="BA101" s="59"/>
      <c r="BB101" s="59"/>
      <c r="BC101" s="59"/>
      <c r="BD101" s="59"/>
      <c r="BE101" s="36"/>
      <c r="BF101" s="36"/>
      <c r="BG101" s="48"/>
      <c r="BH101" s="48"/>
      <c r="BI101" s="48"/>
      <c r="BJ101" s="48"/>
      <c r="BK101" s="48"/>
    </row>
    <row r="102" spans="1:63" ht="6" customHeight="1" x14ac:dyDescent="0.1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59"/>
      <c r="AW102" s="59"/>
      <c r="AX102" s="59"/>
      <c r="AY102" s="59"/>
      <c r="AZ102" s="59"/>
      <c r="BA102" s="59"/>
      <c r="BB102" s="59"/>
      <c r="BC102" s="59"/>
      <c r="BD102" s="59"/>
      <c r="BE102" s="36"/>
      <c r="BF102" s="36"/>
      <c r="BG102" s="48"/>
      <c r="BH102" s="48"/>
      <c r="BI102" s="48"/>
      <c r="BJ102" s="48"/>
      <c r="BK102" s="48"/>
    </row>
    <row r="103" spans="1:63" ht="6" customHeight="1" x14ac:dyDescent="0.15">
      <c r="A103" s="186" t="s">
        <v>370</v>
      </c>
      <c r="B103" s="186"/>
      <c r="C103" s="266" t="s">
        <v>372</v>
      </c>
      <c r="D103" s="266"/>
      <c r="E103" s="266"/>
      <c r="F103" s="266"/>
      <c r="G103" s="266"/>
      <c r="H103" s="266"/>
      <c r="I103" s="266"/>
      <c r="J103" s="266"/>
      <c r="K103" s="266"/>
      <c r="L103" s="58"/>
      <c r="M103" s="58"/>
      <c r="N103" s="58"/>
      <c r="O103" s="58"/>
      <c r="P103" s="58"/>
      <c r="Q103" s="58"/>
      <c r="R103" s="5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59"/>
      <c r="AW103" s="59"/>
      <c r="AX103" s="59"/>
      <c r="AY103" s="59"/>
      <c r="AZ103" s="59"/>
      <c r="BA103" s="59"/>
      <c r="BB103" s="59"/>
      <c r="BC103" s="492" t="s">
        <v>371</v>
      </c>
      <c r="BD103" s="492"/>
      <c r="BE103" s="492"/>
      <c r="BF103" s="492"/>
      <c r="BG103" s="492"/>
      <c r="BH103" s="492"/>
      <c r="BI103" s="492"/>
      <c r="BJ103" s="492"/>
      <c r="BK103" s="492"/>
    </row>
    <row r="104" spans="1:63" ht="6" customHeight="1" x14ac:dyDescent="0.15">
      <c r="A104" s="186"/>
      <c r="B104" s="186"/>
      <c r="C104" s="266"/>
      <c r="D104" s="266"/>
      <c r="E104" s="266"/>
      <c r="F104" s="266"/>
      <c r="G104" s="266"/>
      <c r="H104" s="266"/>
      <c r="I104" s="266"/>
      <c r="J104" s="266"/>
      <c r="K104" s="266"/>
      <c r="L104" s="58"/>
      <c r="M104" s="58"/>
      <c r="N104" s="58"/>
      <c r="O104" s="58"/>
      <c r="P104" s="58"/>
      <c r="Q104" s="58"/>
      <c r="R104" s="58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59"/>
      <c r="AW104" s="59"/>
      <c r="AX104" s="59"/>
      <c r="AY104" s="59"/>
      <c r="AZ104" s="59"/>
      <c r="BA104" s="59"/>
      <c r="BB104" s="59"/>
      <c r="BC104" s="492"/>
      <c r="BD104" s="492"/>
      <c r="BE104" s="492"/>
      <c r="BF104" s="492"/>
      <c r="BG104" s="492"/>
      <c r="BH104" s="492"/>
      <c r="BI104" s="492"/>
      <c r="BJ104" s="492"/>
      <c r="BK104" s="492"/>
    </row>
    <row r="105" spans="1:63" ht="6" customHeight="1" x14ac:dyDescent="0.15">
      <c r="A105" s="186"/>
      <c r="B105" s="186"/>
      <c r="C105" s="266"/>
      <c r="D105" s="266"/>
      <c r="E105" s="266"/>
      <c r="F105" s="266"/>
      <c r="G105" s="266"/>
      <c r="H105" s="266"/>
      <c r="I105" s="266"/>
      <c r="J105" s="266"/>
      <c r="K105" s="266"/>
      <c r="L105" s="58"/>
      <c r="M105" s="58"/>
      <c r="N105" s="58"/>
      <c r="O105" s="58"/>
      <c r="P105" s="58"/>
      <c r="Q105" s="58"/>
      <c r="R105" s="58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59"/>
      <c r="AW105" s="59"/>
      <c r="AX105" s="59"/>
      <c r="AY105" s="59"/>
      <c r="AZ105" s="59"/>
      <c r="BA105" s="59"/>
      <c r="BB105" s="59"/>
      <c r="BC105" s="492"/>
      <c r="BD105" s="492"/>
      <c r="BE105" s="492"/>
      <c r="BF105" s="492"/>
      <c r="BG105" s="492"/>
      <c r="BH105" s="492"/>
      <c r="BI105" s="492"/>
      <c r="BJ105" s="492"/>
      <c r="BK105" s="492"/>
    </row>
    <row r="106" spans="1:63" ht="6" customHeight="1" x14ac:dyDescent="0.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50" t="s">
        <v>379</v>
      </c>
      <c r="L106" s="350"/>
      <c r="M106" s="350"/>
      <c r="N106" s="350"/>
      <c r="O106" s="350"/>
      <c r="P106" s="350"/>
      <c r="Q106" s="494">
        <f>BE130</f>
        <v>0</v>
      </c>
      <c r="R106" s="494"/>
      <c r="S106" s="151" t="s">
        <v>373</v>
      </c>
      <c r="T106" s="151"/>
      <c r="U106" s="259">
        <f>H16</f>
        <v>0</v>
      </c>
      <c r="V106" s="259"/>
      <c r="W106" s="151" t="s">
        <v>374</v>
      </c>
      <c r="X106" s="151"/>
      <c r="Y106" s="151"/>
      <c r="Z106" s="151"/>
      <c r="AA106" s="151" t="s">
        <v>375</v>
      </c>
      <c r="AB106" s="151"/>
      <c r="AC106" s="287">
        <v>1000</v>
      </c>
      <c r="AD106" s="287"/>
      <c r="AE106" s="287"/>
      <c r="AF106" s="151" t="s">
        <v>376</v>
      </c>
      <c r="AG106" s="151" t="s">
        <v>373</v>
      </c>
      <c r="AH106" s="151"/>
      <c r="AI106" s="151">
        <v>1.1000000000000001</v>
      </c>
      <c r="AJ106" s="151"/>
      <c r="AK106" s="151" t="s">
        <v>377</v>
      </c>
      <c r="AL106" s="151"/>
      <c r="AM106" s="184">
        <f>Q106*U106*AC106*1.1</f>
        <v>0</v>
      </c>
      <c r="AN106" s="184"/>
      <c r="AO106" s="184"/>
      <c r="AP106" s="184"/>
      <c r="AQ106" s="184"/>
      <c r="AR106" s="184"/>
      <c r="AS106" s="151" t="s">
        <v>378</v>
      </c>
      <c r="AT106" s="151"/>
      <c r="AU106" s="36"/>
      <c r="AV106" s="59"/>
      <c r="AW106" s="59"/>
      <c r="AX106" s="59"/>
      <c r="AY106" s="59"/>
      <c r="AZ106" s="59"/>
      <c r="BA106" s="59"/>
      <c r="BB106" s="59"/>
      <c r="BC106" s="59"/>
      <c r="BD106" s="36"/>
      <c r="BE106" s="36"/>
      <c r="BF106" s="36"/>
      <c r="BG106" s="36"/>
      <c r="BH106" s="36"/>
      <c r="BI106" s="36"/>
      <c r="BJ106" s="36"/>
      <c r="BK106" s="36"/>
    </row>
    <row r="107" spans="1:63" ht="6" customHeight="1" x14ac:dyDescent="0.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50"/>
      <c r="L107" s="350"/>
      <c r="M107" s="350"/>
      <c r="N107" s="350"/>
      <c r="O107" s="350"/>
      <c r="P107" s="350"/>
      <c r="Q107" s="494"/>
      <c r="R107" s="494"/>
      <c r="S107" s="151"/>
      <c r="T107" s="151"/>
      <c r="U107" s="259"/>
      <c r="V107" s="259"/>
      <c r="W107" s="151"/>
      <c r="X107" s="151"/>
      <c r="Y107" s="151"/>
      <c r="Z107" s="151"/>
      <c r="AA107" s="151"/>
      <c r="AB107" s="151"/>
      <c r="AC107" s="287"/>
      <c r="AD107" s="287"/>
      <c r="AE107" s="287"/>
      <c r="AF107" s="151"/>
      <c r="AG107" s="151"/>
      <c r="AH107" s="151"/>
      <c r="AI107" s="151"/>
      <c r="AJ107" s="151"/>
      <c r="AK107" s="151"/>
      <c r="AL107" s="151"/>
      <c r="AM107" s="184"/>
      <c r="AN107" s="184"/>
      <c r="AO107" s="184"/>
      <c r="AP107" s="184"/>
      <c r="AQ107" s="184"/>
      <c r="AR107" s="184"/>
      <c r="AS107" s="151"/>
      <c r="AT107" s="151"/>
      <c r="AU107" s="36"/>
      <c r="AV107" s="59"/>
      <c r="AW107" s="59"/>
      <c r="AX107" s="59"/>
      <c r="AY107" s="59"/>
      <c r="AZ107" s="59"/>
      <c r="BA107" s="59"/>
      <c r="BB107" s="59"/>
      <c r="BC107" s="59"/>
      <c r="BD107" s="36"/>
      <c r="BE107" s="36"/>
      <c r="BF107" s="36"/>
      <c r="BG107" s="36"/>
      <c r="BH107" s="36"/>
      <c r="BI107" s="36"/>
      <c r="BJ107" s="36"/>
      <c r="BK107" s="36"/>
    </row>
    <row r="108" spans="1:63" ht="6" customHeight="1" x14ac:dyDescent="0.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50"/>
      <c r="L108" s="350"/>
      <c r="M108" s="350"/>
      <c r="N108" s="350"/>
      <c r="O108" s="350"/>
      <c r="P108" s="350"/>
      <c r="Q108" s="495"/>
      <c r="R108" s="495"/>
      <c r="S108" s="151"/>
      <c r="T108" s="151"/>
      <c r="U108" s="260"/>
      <c r="V108" s="260"/>
      <c r="W108" s="151"/>
      <c r="X108" s="151"/>
      <c r="Y108" s="151"/>
      <c r="Z108" s="151"/>
      <c r="AA108" s="151"/>
      <c r="AB108" s="151"/>
      <c r="AC108" s="287"/>
      <c r="AD108" s="287"/>
      <c r="AE108" s="287"/>
      <c r="AF108" s="151"/>
      <c r="AG108" s="151"/>
      <c r="AH108" s="151"/>
      <c r="AI108" s="151"/>
      <c r="AJ108" s="151"/>
      <c r="AK108" s="151"/>
      <c r="AL108" s="151"/>
      <c r="AM108" s="185"/>
      <c r="AN108" s="185"/>
      <c r="AO108" s="185"/>
      <c r="AP108" s="185"/>
      <c r="AQ108" s="185"/>
      <c r="AR108" s="185"/>
      <c r="AS108" s="151"/>
      <c r="AT108" s="151"/>
      <c r="AU108" s="36"/>
      <c r="AV108" s="59"/>
      <c r="AW108" s="59"/>
      <c r="AX108" s="59"/>
      <c r="AY108" s="59"/>
      <c r="AZ108" s="59"/>
      <c r="BA108" s="59"/>
      <c r="BB108" s="59"/>
      <c r="BC108" s="59"/>
      <c r="BD108" s="36"/>
      <c r="BE108" s="36"/>
      <c r="BF108" s="36"/>
      <c r="BG108" s="36"/>
      <c r="BH108" s="36"/>
      <c r="BI108" s="36"/>
      <c r="BJ108" s="36"/>
      <c r="BK108" s="36"/>
    </row>
    <row r="109" spans="1:63" ht="6" customHeight="1" x14ac:dyDescent="0.15">
      <c r="A109" s="493" t="s">
        <v>381</v>
      </c>
      <c r="B109" s="493"/>
      <c r="C109" s="493"/>
      <c r="D109" s="493"/>
      <c r="E109" s="493"/>
      <c r="F109" s="493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/>
      <c r="U109" s="36"/>
      <c r="V109" s="36"/>
      <c r="W109" s="36"/>
      <c r="X109" s="36"/>
      <c r="Y109" s="36"/>
      <c r="Z109" s="36"/>
      <c r="AA109" s="36"/>
      <c r="AB109" s="36"/>
      <c r="AC109" s="54"/>
      <c r="AD109" s="54"/>
      <c r="AE109" s="54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59"/>
      <c r="AW109" s="59"/>
      <c r="AX109" s="59"/>
      <c r="AY109" s="59"/>
      <c r="AZ109" s="59"/>
      <c r="BA109" s="59"/>
      <c r="BB109" s="59"/>
      <c r="BC109" s="59"/>
      <c r="BD109" s="36"/>
      <c r="BE109" s="36"/>
      <c r="BF109" s="36"/>
      <c r="BG109" s="36"/>
      <c r="BH109" s="36"/>
      <c r="BI109" s="36"/>
      <c r="BJ109" s="36"/>
      <c r="BK109" s="36"/>
    </row>
    <row r="110" spans="1:63" ht="6" customHeight="1" x14ac:dyDescent="0.15">
      <c r="A110" s="493"/>
      <c r="B110" s="493"/>
      <c r="C110" s="493"/>
      <c r="D110" s="493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36"/>
      <c r="V110" s="36"/>
      <c r="W110" s="36"/>
      <c r="X110" s="36"/>
      <c r="Y110" s="36"/>
      <c r="Z110" s="36"/>
      <c r="AA110" s="36"/>
      <c r="AB110" s="36"/>
      <c r="AC110" s="54"/>
      <c r="AD110" s="54"/>
      <c r="AE110" s="54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59"/>
      <c r="AW110" s="59"/>
      <c r="AX110" s="59"/>
      <c r="AY110" s="59"/>
      <c r="AZ110" s="59"/>
      <c r="BA110" s="59"/>
      <c r="BB110" s="59"/>
      <c r="BC110" s="59"/>
      <c r="BD110" s="36"/>
      <c r="BE110" s="36"/>
      <c r="BF110" s="36"/>
      <c r="BG110" s="36"/>
      <c r="BH110" s="36"/>
      <c r="BI110" s="36"/>
      <c r="BJ110" s="36"/>
      <c r="BK110" s="36"/>
    </row>
    <row r="111" spans="1:63" ht="6" customHeight="1" x14ac:dyDescent="0.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58"/>
      <c r="M111" s="58"/>
      <c r="N111" s="58"/>
      <c r="O111" s="58"/>
      <c r="P111" s="58"/>
      <c r="Q111" s="58"/>
      <c r="R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59"/>
      <c r="AW111" s="59"/>
      <c r="AX111" s="59"/>
      <c r="AY111" s="59"/>
      <c r="AZ111" s="59"/>
      <c r="BA111" s="59"/>
      <c r="BB111" s="59"/>
      <c r="BC111" s="59"/>
      <c r="BD111" s="36"/>
      <c r="BE111" s="36"/>
      <c r="BF111" s="36"/>
      <c r="BG111" s="36"/>
      <c r="BH111" s="36"/>
      <c r="BI111" s="36"/>
      <c r="BJ111" s="36"/>
      <c r="BK111" s="36"/>
    </row>
    <row r="112" spans="1:63" ht="6" customHeight="1" x14ac:dyDescent="0.15">
      <c r="E112" s="156"/>
      <c r="F112" s="158"/>
      <c r="G112" s="156" t="s">
        <v>48</v>
      </c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8"/>
      <c r="S112" s="217" t="s">
        <v>382</v>
      </c>
      <c r="T112" s="218"/>
      <c r="U112" s="216" t="s">
        <v>383</v>
      </c>
      <c r="V112" s="157"/>
      <c r="W112" s="157"/>
      <c r="X112" s="157"/>
      <c r="Y112" s="157"/>
      <c r="Z112" s="157"/>
      <c r="AA112" s="157"/>
      <c r="AB112" s="157"/>
      <c r="AC112" s="158"/>
      <c r="AD112" s="216" t="s">
        <v>384</v>
      </c>
      <c r="AE112" s="157"/>
      <c r="AF112" s="157"/>
      <c r="AG112" s="157"/>
      <c r="AH112" s="157"/>
      <c r="AI112" s="157"/>
      <c r="AJ112" s="157"/>
      <c r="AK112" s="157"/>
      <c r="AL112" s="158"/>
      <c r="AM112" s="455" t="s">
        <v>385</v>
      </c>
      <c r="AN112" s="432"/>
      <c r="AO112" s="432"/>
      <c r="AP112" s="432"/>
      <c r="AQ112" s="432"/>
      <c r="AR112" s="432"/>
      <c r="AS112" s="432"/>
      <c r="AT112" s="432"/>
      <c r="AU112" s="433"/>
      <c r="AV112" s="216" t="s">
        <v>386</v>
      </c>
      <c r="AW112" s="157"/>
      <c r="AX112" s="157"/>
      <c r="AY112" s="157"/>
      <c r="AZ112" s="157"/>
      <c r="BA112" s="157"/>
      <c r="BB112" s="157"/>
      <c r="BC112" s="157"/>
      <c r="BD112" s="158"/>
      <c r="BE112" s="496" t="s">
        <v>387</v>
      </c>
      <c r="BF112" s="497"/>
      <c r="BG112" s="48"/>
      <c r="BH112" s="48"/>
      <c r="BI112" s="48"/>
      <c r="BJ112" s="48"/>
      <c r="BK112" s="48"/>
    </row>
    <row r="113" spans="5:63" ht="6" customHeight="1" x14ac:dyDescent="0.15">
      <c r="E113" s="159"/>
      <c r="F113" s="161"/>
      <c r="G113" s="159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1"/>
      <c r="S113" s="219"/>
      <c r="T113" s="220"/>
      <c r="U113" s="159"/>
      <c r="V113" s="160"/>
      <c r="W113" s="160"/>
      <c r="X113" s="160"/>
      <c r="Y113" s="160"/>
      <c r="Z113" s="160"/>
      <c r="AA113" s="160"/>
      <c r="AB113" s="160"/>
      <c r="AC113" s="161"/>
      <c r="AD113" s="159"/>
      <c r="AE113" s="160"/>
      <c r="AF113" s="160"/>
      <c r="AG113" s="160"/>
      <c r="AH113" s="160"/>
      <c r="AI113" s="160"/>
      <c r="AJ113" s="160"/>
      <c r="AK113" s="160"/>
      <c r="AL113" s="161"/>
      <c r="AM113" s="434"/>
      <c r="AN113" s="435"/>
      <c r="AO113" s="435"/>
      <c r="AP113" s="435"/>
      <c r="AQ113" s="435"/>
      <c r="AR113" s="435"/>
      <c r="AS113" s="435"/>
      <c r="AT113" s="435"/>
      <c r="AU113" s="436"/>
      <c r="AV113" s="159"/>
      <c r="AW113" s="160"/>
      <c r="AX113" s="160"/>
      <c r="AY113" s="160"/>
      <c r="AZ113" s="160"/>
      <c r="BA113" s="160"/>
      <c r="BB113" s="160"/>
      <c r="BC113" s="160"/>
      <c r="BD113" s="161"/>
      <c r="BE113" s="498"/>
      <c r="BF113" s="499"/>
      <c r="BG113" s="48"/>
      <c r="BH113" s="48"/>
      <c r="BI113" s="48"/>
      <c r="BJ113" s="48"/>
      <c r="BK113" s="48"/>
    </row>
    <row r="114" spans="5:63" ht="6" customHeight="1" x14ac:dyDescent="0.15">
      <c r="E114" s="159"/>
      <c r="F114" s="161"/>
      <c r="G114" s="159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1"/>
      <c r="S114" s="219"/>
      <c r="T114" s="220"/>
      <c r="U114" s="159"/>
      <c r="V114" s="160"/>
      <c r="W114" s="160"/>
      <c r="X114" s="160"/>
      <c r="Y114" s="160"/>
      <c r="Z114" s="160"/>
      <c r="AA114" s="160"/>
      <c r="AB114" s="160"/>
      <c r="AC114" s="161"/>
      <c r="AD114" s="159"/>
      <c r="AE114" s="160"/>
      <c r="AF114" s="160"/>
      <c r="AG114" s="160"/>
      <c r="AH114" s="160"/>
      <c r="AI114" s="160"/>
      <c r="AJ114" s="160"/>
      <c r="AK114" s="160"/>
      <c r="AL114" s="161"/>
      <c r="AM114" s="434"/>
      <c r="AN114" s="435"/>
      <c r="AO114" s="435"/>
      <c r="AP114" s="435"/>
      <c r="AQ114" s="435"/>
      <c r="AR114" s="435"/>
      <c r="AS114" s="435"/>
      <c r="AT114" s="435"/>
      <c r="AU114" s="436"/>
      <c r="AV114" s="159"/>
      <c r="AW114" s="160"/>
      <c r="AX114" s="160"/>
      <c r="AY114" s="160"/>
      <c r="AZ114" s="160"/>
      <c r="BA114" s="160"/>
      <c r="BB114" s="160"/>
      <c r="BC114" s="160"/>
      <c r="BD114" s="161"/>
      <c r="BE114" s="498"/>
      <c r="BF114" s="499"/>
      <c r="BG114" s="48"/>
      <c r="BH114" s="48"/>
      <c r="BI114" s="48"/>
      <c r="BJ114" s="48"/>
      <c r="BK114" s="48"/>
    </row>
    <row r="115" spans="5:63" ht="6" customHeight="1" x14ac:dyDescent="0.15">
      <c r="E115" s="159"/>
      <c r="F115" s="161"/>
      <c r="G115" s="159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1"/>
      <c r="S115" s="219"/>
      <c r="T115" s="220"/>
      <c r="U115" s="159"/>
      <c r="V115" s="160"/>
      <c r="W115" s="160"/>
      <c r="X115" s="160"/>
      <c r="Y115" s="160"/>
      <c r="Z115" s="160"/>
      <c r="AA115" s="160"/>
      <c r="AB115" s="160"/>
      <c r="AC115" s="161"/>
      <c r="AD115" s="159"/>
      <c r="AE115" s="160"/>
      <c r="AF115" s="160"/>
      <c r="AG115" s="160"/>
      <c r="AH115" s="160"/>
      <c r="AI115" s="160"/>
      <c r="AJ115" s="160"/>
      <c r="AK115" s="160"/>
      <c r="AL115" s="161"/>
      <c r="AM115" s="434"/>
      <c r="AN115" s="435"/>
      <c r="AO115" s="435"/>
      <c r="AP115" s="435"/>
      <c r="AQ115" s="435"/>
      <c r="AR115" s="435"/>
      <c r="AS115" s="435"/>
      <c r="AT115" s="435"/>
      <c r="AU115" s="436"/>
      <c r="AV115" s="159"/>
      <c r="AW115" s="160"/>
      <c r="AX115" s="160"/>
      <c r="AY115" s="160"/>
      <c r="AZ115" s="160"/>
      <c r="BA115" s="160"/>
      <c r="BB115" s="160"/>
      <c r="BC115" s="160"/>
      <c r="BD115" s="161"/>
      <c r="BE115" s="498"/>
      <c r="BF115" s="499"/>
      <c r="BG115" s="48"/>
      <c r="BH115" s="48"/>
      <c r="BI115" s="48"/>
      <c r="BJ115" s="48"/>
      <c r="BK115" s="48"/>
    </row>
    <row r="116" spans="5:63" ht="6" customHeight="1" x14ac:dyDescent="0.15">
      <c r="E116" s="159"/>
      <c r="F116" s="161"/>
      <c r="G116" s="159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1"/>
      <c r="S116" s="219"/>
      <c r="T116" s="220"/>
      <c r="U116" s="159"/>
      <c r="V116" s="160"/>
      <c r="W116" s="160"/>
      <c r="X116" s="160"/>
      <c r="Y116" s="160"/>
      <c r="Z116" s="160"/>
      <c r="AA116" s="160"/>
      <c r="AB116" s="160"/>
      <c r="AC116" s="161"/>
      <c r="AD116" s="159"/>
      <c r="AE116" s="160"/>
      <c r="AF116" s="160"/>
      <c r="AG116" s="160"/>
      <c r="AH116" s="160"/>
      <c r="AI116" s="160"/>
      <c r="AJ116" s="160"/>
      <c r="AK116" s="160"/>
      <c r="AL116" s="161"/>
      <c r="AM116" s="434"/>
      <c r="AN116" s="435"/>
      <c r="AO116" s="435"/>
      <c r="AP116" s="435"/>
      <c r="AQ116" s="435"/>
      <c r="AR116" s="435"/>
      <c r="AS116" s="435"/>
      <c r="AT116" s="435"/>
      <c r="AU116" s="436"/>
      <c r="AV116" s="159"/>
      <c r="AW116" s="160"/>
      <c r="AX116" s="160"/>
      <c r="AY116" s="160"/>
      <c r="AZ116" s="160"/>
      <c r="BA116" s="160"/>
      <c r="BB116" s="160"/>
      <c r="BC116" s="160"/>
      <c r="BD116" s="161"/>
      <c r="BE116" s="498"/>
      <c r="BF116" s="499"/>
      <c r="BG116" s="48"/>
      <c r="BH116" s="48"/>
      <c r="BI116" s="48"/>
      <c r="BJ116" s="48"/>
      <c r="BK116" s="48"/>
    </row>
    <row r="117" spans="5:63" ht="6" customHeight="1" x14ac:dyDescent="0.15">
      <c r="E117" s="159"/>
      <c r="F117" s="161"/>
      <c r="G117" s="159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1"/>
      <c r="S117" s="219"/>
      <c r="T117" s="220"/>
      <c r="U117" s="159"/>
      <c r="V117" s="160"/>
      <c r="W117" s="160"/>
      <c r="X117" s="160"/>
      <c r="Y117" s="160"/>
      <c r="Z117" s="160"/>
      <c r="AA117" s="160"/>
      <c r="AB117" s="160"/>
      <c r="AC117" s="161"/>
      <c r="AD117" s="159"/>
      <c r="AE117" s="160"/>
      <c r="AF117" s="160"/>
      <c r="AG117" s="160"/>
      <c r="AH117" s="160"/>
      <c r="AI117" s="160"/>
      <c r="AJ117" s="160"/>
      <c r="AK117" s="160"/>
      <c r="AL117" s="161"/>
      <c r="AM117" s="434"/>
      <c r="AN117" s="435"/>
      <c r="AO117" s="435"/>
      <c r="AP117" s="435"/>
      <c r="AQ117" s="435"/>
      <c r="AR117" s="435"/>
      <c r="AS117" s="435"/>
      <c r="AT117" s="435"/>
      <c r="AU117" s="436"/>
      <c r="AV117" s="159"/>
      <c r="AW117" s="160"/>
      <c r="AX117" s="160"/>
      <c r="AY117" s="160"/>
      <c r="AZ117" s="160"/>
      <c r="BA117" s="160"/>
      <c r="BB117" s="160"/>
      <c r="BC117" s="160"/>
      <c r="BD117" s="161"/>
      <c r="BE117" s="498"/>
      <c r="BF117" s="499"/>
      <c r="BG117" s="48"/>
      <c r="BH117" s="48"/>
      <c r="BI117" s="48"/>
      <c r="BJ117" s="48"/>
      <c r="BK117" s="48"/>
    </row>
    <row r="118" spans="5:63" ht="6" customHeight="1" x14ac:dyDescent="0.15">
      <c r="E118" s="159"/>
      <c r="F118" s="161"/>
      <c r="G118" s="159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1"/>
      <c r="S118" s="219"/>
      <c r="T118" s="220"/>
      <c r="U118" s="159"/>
      <c r="V118" s="160"/>
      <c r="W118" s="160"/>
      <c r="X118" s="160"/>
      <c r="Y118" s="160"/>
      <c r="Z118" s="160"/>
      <c r="AA118" s="160"/>
      <c r="AB118" s="160"/>
      <c r="AC118" s="161"/>
      <c r="AD118" s="159"/>
      <c r="AE118" s="160"/>
      <c r="AF118" s="160"/>
      <c r="AG118" s="160"/>
      <c r="AH118" s="160"/>
      <c r="AI118" s="160"/>
      <c r="AJ118" s="160"/>
      <c r="AK118" s="160"/>
      <c r="AL118" s="161"/>
      <c r="AM118" s="434"/>
      <c r="AN118" s="435"/>
      <c r="AO118" s="435"/>
      <c r="AP118" s="435"/>
      <c r="AQ118" s="435"/>
      <c r="AR118" s="435"/>
      <c r="AS118" s="435"/>
      <c r="AT118" s="435"/>
      <c r="AU118" s="436"/>
      <c r="AV118" s="159"/>
      <c r="AW118" s="160"/>
      <c r="AX118" s="160"/>
      <c r="AY118" s="160"/>
      <c r="AZ118" s="160"/>
      <c r="BA118" s="160"/>
      <c r="BB118" s="160"/>
      <c r="BC118" s="160"/>
      <c r="BD118" s="161"/>
      <c r="BE118" s="498"/>
      <c r="BF118" s="499"/>
      <c r="BG118" s="48"/>
      <c r="BH118" s="48"/>
      <c r="BI118" s="48"/>
      <c r="BJ118" s="48"/>
      <c r="BK118" s="48"/>
    </row>
    <row r="119" spans="5:63" ht="6" customHeight="1" x14ac:dyDescent="0.15">
      <c r="E119" s="162"/>
      <c r="F119" s="164"/>
      <c r="G119" s="162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4"/>
      <c r="S119" s="221"/>
      <c r="T119" s="222"/>
      <c r="U119" s="162"/>
      <c r="V119" s="163"/>
      <c r="W119" s="163"/>
      <c r="X119" s="163"/>
      <c r="Y119" s="163"/>
      <c r="Z119" s="163"/>
      <c r="AA119" s="163"/>
      <c r="AB119" s="163"/>
      <c r="AC119" s="164"/>
      <c r="AD119" s="162"/>
      <c r="AE119" s="163"/>
      <c r="AF119" s="163"/>
      <c r="AG119" s="163"/>
      <c r="AH119" s="163"/>
      <c r="AI119" s="163"/>
      <c r="AJ119" s="163"/>
      <c r="AK119" s="163"/>
      <c r="AL119" s="164"/>
      <c r="AM119" s="437"/>
      <c r="AN119" s="438"/>
      <c r="AO119" s="438"/>
      <c r="AP119" s="438"/>
      <c r="AQ119" s="438"/>
      <c r="AR119" s="438"/>
      <c r="AS119" s="438"/>
      <c r="AT119" s="438"/>
      <c r="AU119" s="439"/>
      <c r="AV119" s="162"/>
      <c r="AW119" s="163"/>
      <c r="AX119" s="163"/>
      <c r="AY119" s="163"/>
      <c r="AZ119" s="163"/>
      <c r="BA119" s="163"/>
      <c r="BB119" s="163"/>
      <c r="BC119" s="163"/>
      <c r="BD119" s="164"/>
      <c r="BE119" s="500"/>
      <c r="BF119" s="501"/>
      <c r="BG119" s="48"/>
      <c r="BH119" s="48"/>
      <c r="BI119" s="48"/>
      <c r="BJ119" s="48"/>
      <c r="BK119" s="48"/>
    </row>
    <row r="120" spans="5:63" ht="6" customHeight="1" x14ac:dyDescent="0.15">
      <c r="E120" s="156" t="s">
        <v>72</v>
      </c>
      <c r="F120" s="158"/>
      <c r="G120" s="216" t="s">
        <v>510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88"/>
      <c r="S120" s="156">
        <v>3</v>
      </c>
      <c r="T120" s="158"/>
      <c r="U120" s="205"/>
      <c r="V120" s="206"/>
      <c r="W120" s="206"/>
      <c r="X120" s="206"/>
      <c r="Y120" s="206"/>
      <c r="Z120" s="206"/>
      <c r="AA120" s="206"/>
      <c r="AB120" s="206"/>
      <c r="AC120" s="207"/>
      <c r="AD120" s="223"/>
      <c r="AE120" s="224"/>
      <c r="AF120" s="156" t="s">
        <v>389</v>
      </c>
      <c r="AG120" s="157"/>
      <c r="AH120" s="157"/>
      <c r="AI120" s="157"/>
      <c r="AJ120" s="157"/>
      <c r="AK120" s="157"/>
      <c r="AL120" s="158"/>
      <c r="AM120" s="223"/>
      <c r="AN120" s="224"/>
      <c r="AO120" s="324" t="s">
        <v>124</v>
      </c>
      <c r="AP120" s="239"/>
      <c r="AQ120" s="239"/>
      <c r="AR120" s="239"/>
      <c r="AS120" s="239"/>
      <c r="AT120" s="239"/>
      <c r="AU120" s="240"/>
      <c r="AV120" s="223"/>
      <c r="AW120" s="224"/>
      <c r="AX120" s="324" t="s">
        <v>390</v>
      </c>
      <c r="AY120" s="239"/>
      <c r="AZ120" s="239"/>
      <c r="BA120" s="239"/>
      <c r="BB120" s="239"/>
      <c r="BC120" s="239"/>
      <c r="BD120" s="240"/>
      <c r="BE120" s="201" t="str">
        <f>IF(AD120="○",S120*2,IF(AM120="○",S120*3,IF(AV120="○",S120*5,"")))</f>
        <v/>
      </c>
      <c r="BF120" s="202"/>
      <c r="BG120" s="48"/>
      <c r="BH120" s="48"/>
      <c r="BI120" s="48"/>
      <c r="BJ120" s="48"/>
      <c r="BK120" s="48"/>
    </row>
    <row r="121" spans="5:63" ht="6" customHeight="1" x14ac:dyDescent="0.15">
      <c r="E121" s="159"/>
      <c r="F121" s="161"/>
      <c r="G121" s="289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90"/>
      <c r="S121" s="159"/>
      <c r="T121" s="161"/>
      <c r="U121" s="208"/>
      <c r="V121" s="209"/>
      <c r="W121" s="209"/>
      <c r="X121" s="209"/>
      <c r="Y121" s="209"/>
      <c r="Z121" s="209"/>
      <c r="AA121" s="209"/>
      <c r="AB121" s="209"/>
      <c r="AC121" s="210"/>
      <c r="AD121" s="225"/>
      <c r="AE121" s="226"/>
      <c r="AF121" s="159"/>
      <c r="AG121" s="160"/>
      <c r="AH121" s="160"/>
      <c r="AI121" s="160"/>
      <c r="AJ121" s="160"/>
      <c r="AK121" s="160"/>
      <c r="AL121" s="161"/>
      <c r="AM121" s="225"/>
      <c r="AN121" s="226"/>
      <c r="AO121" s="241"/>
      <c r="AP121" s="242"/>
      <c r="AQ121" s="242"/>
      <c r="AR121" s="242"/>
      <c r="AS121" s="242"/>
      <c r="AT121" s="242"/>
      <c r="AU121" s="243"/>
      <c r="AV121" s="225"/>
      <c r="AW121" s="226"/>
      <c r="AX121" s="241"/>
      <c r="AY121" s="242"/>
      <c r="AZ121" s="242"/>
      <c r="BA121" s="242"/>
      <c r="BB121" s="242"/>
      <c r="BC121" s="242"/>
      <c r="BD121" s="243"/>
      <c r="BE121" s="203"/>
      <c r="BF121" s="204"/>
      <c r="BG121" s="48"/>
      <c r="BH121" s="48"/>
      <c r="BI121" s="48"/>
      <c r="BJ121" s="48"/>
      <c r="BK121" s="48"/>
    </row>
    <row r="122" spans="5:63" ht="6" customHeight="1" x14ac:dyDescent="0.15">
      <c r="E122" s="159"/>
      <c r="F122" s="161"/>
      <c r="G122" s="289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90"/>
      <c r="S122" s="159"/>
      <c r="T122" s="161"/>
      <c r="U122" s="208"/>
      <c r="V122" s="209"/>
      <c r="W122" s="209"/>
      <c r="X122" s="209"/>
      <c r="Y122" s="209"/>
      <c r="Z122" s="209"/>
      <c r="AA122" s="209"/>
      <c r="AB122" s="209"/>
      <c r="AC122" s="210"/>
      <c r="AD122" s="225"/>
      <c r="AE122" s="226"/>
      <c r="AF122" s="159"/>
      <c r="AG122" s="160"/>
      <c r="AH122" s="160"/>
      <c r="AI122" s="160"/>
      <c r="AJ122" s="160"/>
      <c r="AK122" s="160"/>
      <c r="AL122" s="161"/>
      <c r="AM122" s="225"/>
      <c r="AN122" s="226"/>
      <c r="AO122" s="241"/>
      <c r="AP122" s="242"/>
      <c r="AQ122" s="242"/>
      <c r="AR122" s="242"/>
      <c r="AS122" s="242"/>
      <c r="AT122" s="242"/>
      <c r="AU122" s="243"/>
      <c r="AV122" s="225"/>
      <c r="AW122" s="226"/>
      <c r="AX122" s="241"/>
      <c r="AY122" s="242"/>
      <c r="AZ122" s="242"/>
      <c r="BA122" s="242"/>
      <c r="BB122" s="242"/>
      <c r="BC122" s="242"/>
      <c r="BD122" s="243"/>
      <c r="BE122" s="203"/>
      <c r="BF122" s="204"/>
      <c r="BG122" s="48"/>
      <c r="BH122" s="48"/>
      <c r="BI122" s="48"/>
      <c r="BJ122" s="48"/>
      <c r="BK122" s="48"/>
    </row>
    <row r="123" spans="5:63" ht="6" customHeight="1" x14ac:dyDescent="0.15">
      <c r="E123" s="159"/>
      <c r="F123" s="161"/>
      <c r="G123" s="289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90"/>
      <c r="S123" s="159"/>
      <c r="T123" s="161"/>
      <c r="U123" s="211"/>
      <c r="V123" s="212"/>
      <c r="W123" s="212"/>
      <c r="X123" s="212"/>
      <c r="Y123" s="212"/>
      <c r="Z123" s="212"/>
      <c r="AA123" s="212"/>
      <c r="AB123" s="212"/>
      <c r="AC123" s="213"/>
      <c r="AD123" s="227"/>
      <c r="AE123" s="228"/>
      <c r="AF123" s="162"/>
      <c r="AG123" s="163"/>
      <c r="AH123" s="163"/>
      <c r="AI123" s="163"/>
      <c r="AJ123" s="163"/>
      <c r="AK123" s="163"/>
      <c r="AL123" s="164"/>
      <c r="AM123" s="227"/>
      <c r="AN123" s="228"/>
      <c r="AO123" s="244"/>
      <c r="AP123" s="245"/>
      <c r="AQ123" s="245"/>
      <c r="AR123" s="245"/>
      <c r="AS123" s="245"/>
      <c r="AT123" s="245"/>
      <c r="AU123" s="246"/>
      <c r="AV123" s="227"/>
      <c r="AW123" s="228"/>
      <c r="AX123" s="244"/>
      <c r="AY123" s="245"/>
      <c r="AZ123" s="245"/>
      <c r="BA123" s="245"/>
      <c r="BB123" s="245"/>
      <c r="BC123" s="245"/>
      <c r="BD123" s="246"/>
      <c r="BE123" s="214"/>
      <c r="BF123" s="215"/>
      <c r="BG123" s="48"/>
      <c r="BH123" s="48"/>
      <c r="BI123" s="48"/>
      <c r="BJ123" s="48"/>
      <c r="BK123" s="48"/>
    </row>
    <row r="124" spans="5:63" s="105" customFormat="1" ht="6" customHeight="1" x14ac:dyDescent="0.15">
      <c r="E124" s="159"/>
      <c r="F124" s="161"/>
      <c r="G124" s="289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90"/>
      <c r="S124" s="156"/>
      <c r="T124" s="158"/>
      <c r="U124" s="205"/>
      <c r="V124" s="206"/>
      <c r="W124" s="206"/>
      <c r="X124" s="206"/>
      <c r="Y124" s="206"/>
      <c r="Z124" s="206"/>
      <c r="AA124" s="206"/>
      <c r="AB124" s="206"/>
      <c r="AC124" s="207"/>
      <c r="AD124" s="293"/>
      <c r="AE124" s="294"/>
      <c r="AF124" s="294"/>
      <c r="AG124" s="294"/>
      <c r="AH124" s="294"/>
      <c r="AI124" s="294"/>
      <c r="AJ124" s="294"/>
      <c r="AK124" s="294"/>
      <c r="AL124" s="295"/>
      <c r="AM124" s="293"/>
      <c r="AN124" s="294"/>
      <c r="AO124" s="294"/>
      <c r="AP124" s="294"/>
      <c r="AQ124" s="294"/>
      <c r="AR124" s="294"/>
      <c r="AS124" s="294"/>
      <c r="AT124" s="294"/>
      <c r="AU124" s="295"/>
      <c r="AV124" s="223"/>
      <c r="AW124" s="224"/>
      <c r="AX124" s="311" t="s">
        <v>498</v>
      </c>
      <c r="AY124" s="311"/>
      <c r="AZ124" s="311"/>
      <c r="BA124" s="311"/>
      <c r="BB124" s="311"/>
      <c r="BC124" s="311"/>
      <c r="BD124" s="312"/>
      <c r="BE124" s="201" t="str">
        <f>IF(AV124="○",5,"")</f>
        <v/>
      </c>
      <c r="BF124" s="202"/>
      <c r="BG124" s="107"/>
      <c r="BH124" s="107"/>
      <c r="BI124" s="107"/>
      <c r="BJ124" s="107"/>
      <c r="BK124" s="107"/>
    </row>
    <row r="125" spans="5:63" s="105" customFormat="1" ht="6" customHeight="1" x14ac:dyDescent="0.15">
      <c r="E125" s="159"/>
      <c r="F125" s="161"/>
      <c r="G125" s="289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90"/>
      <c r="S125" s="159"/>
      <c r="T125" s="161"/>
      <c r="U125" s="208"/>
      <c r="V125" s="209"/>
      <c r="W125" s="209"/>
      <c r="X125" s="209"/>
      <c r="Y125" s="209"/>
      <c r="Z125" s="209"/>
      <c r="AA125" s="209"/>
      <c r="AB125" s="209"/>
      <c r="AC125" s="210"/>
      <c r="AD125" s="296"/>
      <c r="AE125" s="297"/>
      <c r="AF125" s="297"/>
      <c r="AG125" s="297"/>
      <c r="AH125" s="297"/>
      <c r="AI125" s="297"/>
      <c r="AJ125" s="297"/>
      <c r="AK125" s="297"/>
      <c r="AL125" s="298"/>
      <c r="AM125" s="296"/>
      <c r="AN125" s="297"/>
      <c r="AO125" s="297"/>
      <c r="AP125" s="297"/>
      <c r="AQ125" s="297"/>
      <c r="AR125" s="297"/>
      <c r="AS125" s="297"/>
      <c r="AT125" s="297"/>
      <c r="AU125" s="298"/>
      <c r="AV125" s="225"/>
      <c r="AW125" s="226"/>
      <c r="AX125" s="314"/>
      <c r="AY125" s="314"/>
      <c r="AZ125" s="314"/>
      <c r="BA125" s="314"/>
      <c r="BB125" s="314"/>
      <c r="BC125" s="314"/>
      <c r="BD125" s="315"/>
      <c r="BE125" s="203"/>
      <c r="BF125" s="204"/>
      <c r="BG125" s="107"/>
      <c r="BH125" s="107"/>
      <c r="BI125" s="107"/>
      <c r="BJ125" s="107"/>
      <c r="BK125" s="107"/>
    </row>
    <row r="126" spans="5:63" s="105" customFormat="1" ht="6" customHeight="1" x14ac:dyDescent="0.15">
      <c r="E126" s="162"/>
      <c r="F126" s="164"/>
      <c r="G126" s="291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92"/>
      <c r="S126" s="162"/>
      <c r="T126" s="164"/>
      <c r="U126" s="211"/>
      <c r="V126" s="212"/>
      <c r="W126" s="212"/>
      <c r="X126" s="212"/>
      <c r="Y126" s="212"/>
      <c r="Z126" s="212"/>
      <c r="AA126" s="212"/>
      <c r="AB126" s="212"/>
      <c r="AC126" s="213"/>
      <c r="AD126" s="299"/>
      <c r="AE126" s="300"/>
      <c r="AF126" s="300"/>
      <c r="AG126" s="300"/>
      <c r="AH126" s="300"/>
      <c r="AI126" s="300"/>
      <c r="AJ126" s="300"/>
      <c r="AK126" s="300"/>
      <c r="AL126" s="301"/>
      <c r="AM126" s="299"/>
      <c r="AN126" s="300"/>
      <c r="AO126" s="300"/>
      <c r="AP126" s="300"/>
      <c r="AQ126" s="300"/>
      <c r="AR126" s="300"/>
      <c r="AS126" s="300"/>
      <c r="AT126" s="300"/>
      <c r="AU126" s="301"/>
      <c r="AV126" s="227"/>
      <c r="AW126" s="228"/>
      <c r="AX126" s="317"/>
      <c r="AY126" s="317"/>
      <c r="AZ126" s="317"/>
      <c r="BA126" s="317"/>
      <c r="BB126" s="317"/>
      <c r="BC126" s="317"/>
      <c r="BD126" s="318"/>
      <c r="BE126" s="214"/>
      <c r="BF126" s="215"/>
      <c r="BG126" s="107"/>
      <c r="BH126" s="107"/>
      <c r="BI126" s="107"/>
      <c r="BJ126" s="107"/>
      <c r="BK126" s="107"/>
    </row>
    <row r="127" spans="5:63" ht="6" customHeight="1" x14ac:dyDescent="0.15">
      <c r="E127" s="156" t="s">
        <v>73</v>
      </c>
      <c r="F127" s="158"/>
      <c r="G127" s="216" t="s">
        <v>388</v>
      </c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88"/>
      <c r="S127" s="156">
        <v>1</v>
      </c>
      <c r="T127" s="158"/>
      <c r="U127" s="223"/>
      <c r="V127" s="224"/>
      <c r="W127" s="156" t="s">
        <v>85</v>
      </c>
      <c r="X127" s="157"/>
      <c r="Y127" s="157"/>
      <c r="Z127" s="157"/>
      <c r="AA127" s="157"/>
      <c r="AB127" s="157"/>
      <c r="AC127" s="158"/>
      <c r="AD127" s="112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113"/>
      <c r="BE127" s="201" t="str">
        <f>IF(U127="","",U127*1)</f>
        <v/>
      </c>
      <c r="BF127" s="202"/>
      <c r="BG127" s="48"/>
      <c r="BH127" s="48"/>
      <c r="BI127" s="48"/>
      <c r="BJ127" s="48"/>
      <c r="BK127" s="48"/>
    </row>
    <row r="128" spans="5:63" ht="6" customHeight="1" x14ac:dyDescent="0.15">
      <c r="E128" s="159"/>
      <c r="F128" s="161"/>
      <c r="G128" s="289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90"/>
      <c r="S128" s="159"/>
      <c r="T128" s="161"/>
      <c r="U128" s="225"/>
      <c r="V128" s="226"/>
      <c r="W128" s="159"/>
      <c r="X128" s="160"/>
      <c r="Y128" s="160"/>
      <c r="Z128" s="160"/>
      <c r="AA128" s="160"/>
      <c r="AB128" s="160"/>
      <c r="AC128" s="161"/>
      <c r="AD128" s="11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115"/>
      <c r="BE128" s="203"/>
      <c r="BF128" s="204"/>
      <c r="BG128" s="48"/>
      <c r="BH128" s="48"/>
      <c r="BI128" s="48"/>
      <c r="BJ128" s="48"/>
      <c r="BK128" s="48"/>
    </row>
    <row r="129" spans="1:63" ht="6" customHeight="1" x14ac:dyDescent="0.15">
      <c r="E129" s="162"/>
      <c r="F129" s="164"/>
      <c r="G129" s="291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92"/>
      <c r="S129" s="162"/>
      <c r="T129" s="164"/>
      <c r="U129" s="227"/>
      <c r="V129" s="228"/>
      <c r="W129" s="162"/>
      <c r="X129" s="163"/>
      <c r="Y129" s="163"/>
      <c r="Z129" s="163"/>
      <c r="AA129" s="163"/>
      <c r="AB129" s="163"/>
      <c r="AC129" s="164"/>
      <c r="AD129" s="116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8"/>
      <c r="BE129" s="214"/>
      <c r="BF129" s="215"/>
      <c r="BG129" s="48"/>
      <c r="BH129" s="48"/>
      <c r="BI129" s="48"/>
      <c r="BJ129" s="48"/>
      <c r="BK129" s="48"/>
    </row>
    <row r="130" spans="1:63" ht="6" customHeight="1" x14ac:dyDescent="0.15">
      <c r="E130" s="346" t="s">
        <v>225</v>
      </c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8"/>
      <c r="S130" s="150" t="s">
        <v>31</v>
      </c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3" t="s">
        <v>391</v>
      </c>
      <c r="AW130" s="153"/>
      <c r="AX130" s="153"/>
      <c r="AY130" s="153"/>
      <c r="AZ130" s="153"/>
      <c r="BA130" s="153"/>
      <c r="BB130" s="153"/>
      <c r="BC130" s="153"/>
      <c r="BD130" s="355"/>
      <c r="BE130" s="379">
        <f>SUM(BE120:BF129)</f>
        <v>0</v>
      </c>
      <c r="BF130" s="380"/>
      <c r="BG130" s="48"/>
      <c r="BH130" s="48"/>
      <c r="BI130" s="48"/>
      <c r="BJ130" s="48"/>
      <c r="BK130" s="48"/>
    </row>
    <row r="131" spans="1:63" ht="6" customHeight="1" x14ac:dyDescent="0.15">
      <c r="E131" s="349"/>
      <c r="F131" s="350"/>
      <c r="G131" s="350"/>
      <c r="H131" s="350"/>
      <c r="I131" s="350"/>
      <c r="J131" s="350"/>
      <c r="K131" s="350"/>
      <c r="L131" s="350"/>
      <c r="M131" s="350"/>
      <c r="N131" s="350"/>
      <c r="O131" s="350"/>
      <c r="P131" s="350"/>
      <c r="Q131" s="350"/>
      <c r="R131" s="3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4"/>
      <c r="AW131" s="154"/>
      <c r="AX131" s="154"/>
      <c r="AY131" s="154"/>
      <c r="AZ131" s="154"/>
      <c r="BA131" s="154"/>
      <c r="BB131" s="154"/>
      <c r="BC131" s="154"/>
      <c r="BD131" s="356"/>
      <c r="BE131" s="381"/>
      <c r="BF131" s="382"/>
      <c r="BG131" s="48"/>
      <c r="BH131" s="48"/>
      <c r="BI131" s="48"/>
      <c r="BJ131" s="48"/>
      <c r="BK131" s="48"/>
    </row>
    <row r="132" spans="1:63" ht="6" customHeight="1" x14ac:dyDescent="0.15">
      <c r="E132" s="349"/>
      <c r="F132" s="350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4"/>
      <c r="AW132" s="154"/>
      <c r="AX132" s="154"/>
      <c r="AY132" s="154"/>
      <c r="AZ132" s="154"/>
      <c r="BA132" s="154"/>
      <c r="BB132" s="154"/>
      <c r="BC132" s="154"/>
      <c r="BD132" s="356"/>
      <c r="BE132" s="381"/>
      <c r="BF132" s="382"/>
      <c r="BG132" s="48"/>
      <c r="BH132" s="48"/>
      <c r="BI132" s="48"/>
      <c r="BJ132" s="48"/>
      <c r="BK132" s="48"/>
    </row>
    <row r="133" spans="1:63" ht="6" customHeight="1" x14ac:dyDescent="0.15">
      <c r="A133" s="50"/>
      <c r="B133" s="50"/>
      <c r="C133" s="50"/>
      <c r="D133" s="40"/>
      <c r="E133" s="352"/>
      <c r="F133" s="353"/>
      <c r="G133" s="353"/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4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5"/>
      <c r="AW133" s="155"/>
      <c r="AX133" s="155"/>
      <c r="AY133" s="155"/>
      <c r="AZ133" s="155"/>
      <c r="BA133" s="155"/>
      <c r="BB133" s="155"/>
      <c r="BC133" s="155"/>
      <c r="BD133" s="357"/>
      <c r="BE133" s="383"/>
      <c r="BF133" s="384"/>
      <c r="BG133" s="48"/>
      <c r="BH133" s="48"/>
      <c r="BI133" s="48"/>
      <c r="BJ133" s="48"/>
      <c r="BK133" s="48"/>
    </row>
    <row r="134" spans="1:63" ht="6" customHeight="1" x14ac:dyDescent="0.15">
      <c r="A134" s="48"/>
      <c r="B134" s="48"/>
      <c r="C134" s="48"/>
      <c r="D134" s="4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8"/>
      <c r="BD134" s="48"/>
      <c r="BE134" s="48"/>
      <c r="BF134" s="48"/>
      <c r="BG134" s="48"/>
      <c r="BH134" s="48"/>
      <c r="BI134" s="48"/>
      <c r="BJ134" s="48"/>
      <c r="BK134" s="48"/>
    </row>
    <row r="135" spans="1:63" ht="6" customHeight="1" x14ac:dyDescent="0.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</row>
    <row r="136" spans="1:63" ht="6" customHeight="1" x14ac:dyDescent="0.1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</row>
    <row r="137" spans="1:63" ht="6" customHeight="1" x14ac:dyDescent="0.1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</row>
    <row r="138" spans="1:63" ht="6" customHeight="1" x14ac:dyDescent="0.1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</row>
    <row r="139" spans="1:63" ht="6" customHeight="1" x14ac:dyDescent="0.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</row>
    <row r="140" spans="1:63" ht="6" customHeight="1" x14ac:dyDescent="0.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</row>
    <row r="141" spans="1:63" ht="6" customHeight="1" x14ac:dyDescent="0.1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</row>
    <row r="142" spans="1:63" ht="6" customHeight="1" x14ac:dyDescent="0.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</row>
    <row r="143" spans="1:63" ht="6" customHeight="1" x14ac:dyDescent="0.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</row>
    <row r="144" spans="1:63" ht="6" customHeight="1" x14ac:dyDescent="0.1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</row>
    <row r="145" spans="1:63" ht="6" customHeight="1" x14ac:dyDescent="0.1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</row>
    <row r="146" spans="1:63" ht="6" customHeight="1" x14ac:dyDescent="0.1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</row>
    <row r="147" spans="1:63" ht="6" customHeight="1" x14ac:dyDescent="0.1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</row>
    <row r="148" spans="1:63" ht="6" customHeight="1" x14ac:dyDescent="0.1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</row>
    <row r="149" spans="1:63" ht="6" customHeight="1" x14ac:dyDescent="0.1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</row>
    <row r="150" spans="1:63" ht="6" customHeight="1" x14ac:dyDescent="0.1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</row>
    <row r="151" spans="1:63" ht="6" customHeight="1" x14ac:dyDescent="0.1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</row>
    <row r="152" spans="1:63" ht="6" customHeight="1" x14ac:dyDescent="0.1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</row>
    <row r="153" spans="1:63" ht="6" customHeight="1" x14ac:dyDescent="0.1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</row>
    <row r="154" spans="1:63" ht="6" customHeight="1" x14ac:dyDescent="0.1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</row>
    <row r="155" spans="1:63" ht="6" customHeight="1" x14ac:dyDescent="0.1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</row>
    <row r="156" spans="1:63" ht="6" customHeight="1" x14ac:dyDescent="0.1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</row>
    <row r="157" spans="1:63" ht="6" customHeight="1" x14ac:dyDescent="0.1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</row>
    <row r="158" spans="1:63" ht="6" customHeight="1" x14ac:dyDescent="0.1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</row>
    <row r="159" spans="1:63" ht="6" customHeight="1" x14ac:dyDescent="0.1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</row>
    <row r="160" spans="1:63" ht="6" customHeight="1" x14ac:dyDescent="0.1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</row>
  </sheetData>
  <customSheetViews>
    <customSheetView guid="{1CD4367B-6F74-4412-9A95-1DA4DA2ACEC7}" scale="145" zeroValues="0" fitToPage="1">
      <selection activeCell="AX42" sqref="AX42:BD44"/>
      <pageMargins left="0.31496062992125984" right="0.27559055118110237" top="0.35433070866141736" bottom="0.23622047244094491" header="0.23622047244094491" footer="0.19685039370078741"/>
      <pageSetup paperSize="9" scale="96" orientation="portrait" r:id="rId1"/>
    </customSheetView>
  </customSheetViews>
  <mergeCells count="234">
    <mergeCell ref="S90:X91"/>
    <mergeCell ref="AL7:AS9"/>
    <mergeCell ref="AT7:BK9"/>
    <mergeCell ref="AL10:AS18"/>
    <mergeCell ref="AT10:BK12"/>
    <mergeCell ref="B12:F13"/>
    <mergeCell ref="G12:N15"/>
    <mergeCell ref="AT13:BK15"/>
    <mergeCell ref="B14:F15"/>
    <mergeCell ref="AT16:BK18"/>
    <mergeCell ref="G9:U11"/>
    <mergeCell ref="B9:F11"/>
    <mergeCell ref="O12:S15"/>
    <mergeCell ref="T12:AF15"/>
    <mergeCell ref="B16:G18"/>
    <mergeCell ref="H16:K18"/>
    <mergeCell ref="L16:M18"/>
    <mergeCell ref="AM39:AN41"/>
    <mergeCell ref="AV31:BD38"/>
    <mergeCell ref="AV39:BD41"/>
    <mergeCell ref="BE31:BF38"/>
    <mergeCell ref="W27:Z29"/>
    <mergeCell ref="AA27:AB29"/>
    <mergeCell ref="AC27:AE29"/>
    <mergeCell ref="BK4:BK6"/>
    <mergeCell ref="BI4:BJ6"/>
    <mergeCell ref="BH4:BH6"/>
    <mergeCell ref="BF4:BG6"/>
    <mergeCell ref="BE4:BE6"/>
    <mergeCell ref="BA4:BD6"/>
    <mergeCell ref="AX4:AZ6"/>
    <mergeCell ref="E39:F41"/>
    <mergeCell ref="G39:R41"/>
    <mergeCell ref="S39:T41"/>
    <mergeCell ref="G31:R38"/>
    <mergeCell ref="S31:T38"/>
    <mergeCell ref="U31:AC38"/>
    <mergeCell ref="AD31:AL38"/>
    <mergeCell ref="AM31:AU38"/>
    <mergeCell ref="A19:BK23"/>
    <mergeCell ref="A24:B26"/>
    <mergeCell ref="C24:K26"/>
    <mergeCell ref="BE39:BF41"/>
    <mergeCell ref="L27:P29"/>
    <mergeCell ref="Q27:R29"/>
    <mergeCell ref="S27:T29"/>
    <mergeCell ref="U27:V29"/>
    <mergeCell ref="AF39:AL41"/>
    <mergeCell ref="AF27:AF29"/>
    <mergeCell ref="AG27:AH29"/>
    <mergeCell ref="AI27:AJ29"/>
    <mergeCell ref="AK27:AL29"/>
    <mergeCell ref="AM27:AR29"/>
    <mergeCell ref="AS27:AT29"/>
    <mergeCell ref="AD39:AE41"/>
    <mergeCell ref="AO39:AU41"/>
    <mergeCell ref="U39:AC41"/>
    <mergeCell ref="BE42:BF44"/>
    <mergeCell ref="E45:F47"/>
    <mergeCell ref="G45:R47"/>
    <mergeCell ref="S45:T47"/>
    <mergeCell ref="U45:V47"/>
    <mergeCell ref="W45:AC47"/>
    <mergeCell ref="E42:F44"/>
    <mergeCell ref="G42:R44"/>
    <mergeCell ref="S42:T44"/>
    <mergeCell ref="U42:V44"/>
    <mergeCell ref="W42:AC44"/>
    <mergeCell ref="AD42:AE44"/>
    <mergeCell ref="AX42:BD44"/>
    <mergeCell ref="AF42:AL44"/>
    <mergeCell ref="AM42:AN44"/>
    <mergeCell ref="AO42:AU44"/>
    <mergeCell ref="AV42:AW44"/>
    <mergeCell ref="AF51:AL56"/>
    <mergeCell ref="AM51:AN56"/>
    <mergeCell ref="AO51:AU56"/>
    <mergeCell ref="E51:F56"/>
    <mergeCell ref="G51:R56"/>
    <mergeCell ref="S51:T56"/>
    <mergeCell ref="U51:V56"/>
    <mergeCell ref="W51:AC56"/>
    <mergeCell ref="AD51:AE56"/>
    <mergeCell ref="AV51:BD54"/>
    <mergeCell ref="AV55:AV56"/>
    <mergeCell ref="AZ55:BD56"/>
    <mergeCell ref="BE51:BF54"/>
    <mergeCell ref="BE55:BF56"/>
    <mergeCell ref="AW55:AY56"/>
    <mergeCell ref="E60:F65"/>
    <mergeCell ref="G60:R65"/>
    <mergeCell ref="S60:T65"/>
    <mergeCell ref="U60:V65"/>
    <mergeCell ref="W60:AC65"/>
    <mergeCell ref="E57:F59"/>
    <mergeCell ref="G57:R59"/>
    <mergeCell ref="S57:T59"/>
    <mergeCell ref="U57:V59"/>
    <mergeCell ref="W57:AC59"/>
    <mergeCell ref="AD60:AE65"/>
    <mergeCell ref="AF60:AL65"/>
    <mergeCell ref="AM60:AN65"/>
    <mergeCell ref="AO60:AU65"/>
    <mergeCell ref="BE60:BF65"/>
    <mergeCell ref="AF57:AL59"/>
    <mergeCell ref="AM57:AN59"/>
    <mergeCell ref="AO57:AU59"/>
    <mergeCell ref="E66:F68"/>
    <mergeCell ref="G66:R68"/>
    <mergeCell ref="S66:T68"/>
    <mergeCell ref="U66:AC68"/>
    <mergeCell ref="BE57:BF59"/>
    <mergeCell ref="AD57:AE59"/>
    <mergeCell ref="AV57:AW59"/>
    <mergeCell ref="AX57:BD59"/>
    <mergeCell ref="AV60:AW65"/>
    <mergeCell ref="AX60:BD65"/>
    <mergeCell ref="AM66:AN68"/>
    <mergeCell ref="AO66:AU68"/>
    <mergeCell ref="AV66:BD68"/>
    <mergeCell ref="BE66:BF68"/>
    <mergeCell ref="AD66:AL68"/>
    <mergeCell ref="AV75:BD77"/>
    <mergeCell ref="BE75:BF77"/>
    <mergeCell ref="AM69:AU71"/>
    <mergeCell ref="AV69:AW71"/>
    <mergeCell ref="AX69:BD71"/>
    <mergeCell ref="AD69:AE71"/>
    <mergeCell ref="AF69:AL71"/>
    <mergeCell ref="BE69:BF71"/>
    <mergeCell ref="E72:F74"/>
    <mergeCell ref="S72:T74"/>
    <mergeCell ref="U72:AC74"/>
    <mergeCell ref="G72:R74"/>
    <mergeCell ref="BE72:BF74"/>
    <mergeCell ref="E69:F71"/>
    <mergeCell ref="G69:R71"/>
    <mergeCell ref="S69:T71"/>
    <mergeCell ref="U69:V71"/>
    <mergeCell ref="W69:AC71"/>
    <mergeCell ref="AO120:AU123"/>
    <mergeCell ref="BE120:BF123"/>
    <mergeCell ref="E120:F126"/>
    <mergeCell ref="U124:AC126"/>
    <mergeCell ref="AD124:AL126"/>
    <mergeCell ref="AM124:AU126"/>
    <mergeCell ref="AX124:BD126"/>
    <mergeCell ref="AV124:AW126"/>
    <mergeCell ref="BE124:BF126"/>
    <mergeCell ref="G120:R126"/>
    <mergeCell ref="S120:T123"/>
    <mergeCell ref="S124:T126"/>
    <mergeCell ref="E130:R133"/>
    <mergeCell ref="S130:AU133"/>
    <mergeCell ref="AV130:BD133"/>
    <mergeCell ref="BE130:BF133"/>
    <mergeCell ref="BE127:BF129"/>
    <mergeCell ref="E127:F129"/>
    <mergeCell ref="G127:R129"/>
    <mergeCell ref="S127:T129"/>
    <mergeCell ref="U127:V129"/>
    <mergeCell ref="W127:AC129"/>
    <mergeCell ref="BE112:BF119"/>
    <mergeCell ref="AD120:AE123"/>
    <mergeCell ref="BE48:BF50"/>
    <mergeCell ref="AM45:AN47"/>
    <mergeCell ref="AV45:AW47"/>
    <mergeCell ref="AX45:BD47"/>
    <mergeCell ref="AO45:AU47"/>
    <mergeCell ref="E48:F50"/>
    <mergeCell ref="G48:R50"/>
    <mergeCell ref="S48:T50"/>
    <mergeCell ref="U48:V50"/>
    <mergeCell ref="W48:AC50"/>
    <mergeCell ref="AD48:AE50"/>
    <mergeCell ref="AF48:AL50"/>
    <mergeCell ref="AM48:AN50"/>
    <mergeCell ref="AO48:AU50"/>
    <mergeCell ref="AV48:BD50"/>
    <mergeCell ref="AD45:AE47"/>
    <mergeCell ref="AF45:AL47"/>
    <mergeCell ref="BE45:BF47"/>
    <mergeCell ref="AF120:AL123"/>
    <mergeCell ref="E112:F119"/>
    <mergeCell ref="G112:R119"/>
    <mergeCell ref="S112:T119"/>
    <mergeCell ref="K106:P108"/>
    <mergeCell ref="A109:T110"/>
    <mergeCell ref="U112:AC119"/>
    <mergeCell ref="U120:AC123"/>
    <mergeCell ref="AV120:AW123"/>
    <mergeCell ref="AX120:BD123"/>
    <mergeCell ref="A103:B105"/>
    <mergeCell ref="C103:K105"/>
    <mergeCell ref="Q106:R108"/>
    <mergeCell ref="S106:T108"/>
    <mergeCell ref="U106:V108"/>
    <mergeCell ref="W106:Z108"/>
    <mergeCell ref="AA106:AB108"/>
    <mergeCell ref="AC106:AE108"/>
    <mergeCell ref="AF106:AF108"/>
    <mergeCell ref="AG106:AH108"/>
    <mergeCell ref="AI106:AJ108"/>
    <mergeCell ref="AK106:AL108"/>
    <mergeCell ref="AM106:AR108"/>
    <mergeCell ref="AS106:AT108"/>
    <mergeCell ref="AM112:AU119"/>
    <mergeCell ref="AV112:BD119"/>
    <mergeCell ref="AD112:AL119"/>
    <mergeCell ref="AM120:AN123"/>
    <mergeCell ref="BC24:BK26"/>
    <mergeCell ref="BC103:BK105"/>
    <mergeCell ref="G87:P88"/>
    <mergeCell ref="AB87:AR88"/>
    <mergeCell ref="AB89:AS90"/>
    <mergeCell ref="AB91:AR92"/>
    <mergeCell ref="AC93:AI94"/>
    <mergeCell ref="G85:AB86"/>
    <mergeCell ref="F83:P84"/>
    <mergeCell ref="E78:R81"/>
    <mergeCell ref="S78:AU81"/>
    <mergeCell ref="AV78:BD81"/>
    <mergeCell ref="BE78:BF81"/>
    <mergeCell ref="AD72:AL74"/>
    <mergeCell ref="AM72:AU74"/>
    <mergeCell ref="AV72:AW74"/>
    <mergeCell ref="AX72:BD74"/>
    <mergeCell ref="E75:F77"/>
    <mergeCell ref="G75:R77"/>
    <mergeCell ref="S75:T77"/>
    <mergeCell ref="U75:AC77"/>
    <mergeCell ref="AD75:AL77"/>
    <mergeCell ref="AM75:AN77"/>
    <mergeCell ref="AO75:AU77"/>
  </mergeCells>
  <phoneticPr fontId="19"/>
  <dataValidations count="1">
    <dataValidation type="list" allowBlank="1" showInputMessage="1" showErrorMessage="1" sqref="AV42:AW47 AD120:AD123 AD39:AE65 AV57:AW65 U42:V65 U69:V71 AD69:AE71 AV69:AW74 AM39:AN68 AM75:AN77 AM120:AM123 AE120:AE123 AN120:AN123 AW120:AW123 AV120:AV123 AV124:AW126">
      <formula1>"○,　　"</formula1>
    </dataValidation>
  </dataValidations>
  <pageMargins left="0.31496062992125984" right="0.27559055118110237" top="0.35433070866141736" bottom="0.23622047244094491" header="0.23622047244094491" footer="0.19685039370078741"/>
  <pageSetup paperSize="9" scale="96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46"/>
  <sheetViews>
    <sheetView showZeros="0" zoomScale="145" zoomScaleNormal="145" workbookViewId="0">
      <selection activeCell="AT13" sqref="AT13:BI15"/>
    </sheetView>
  </sheetViews>
  <sheetFormatPr defaultColWidth="3.125" defaultRowHeight="11.25" x14ac:dyDescent="0.15"/>
  <cols>
    <col min="1" max="2" width="1.625" style="141" customWidth="1"/>
    <col min="3" max="11" width="2.25" style="141" customWidth="1"/>
    <col min="12" max="61" width="1.625" style="141" customWidth="1"/>
    <col min="62" max="16384" width="3.125" style="141"/>
  </cols>
  <sheetData>
    <row r="1" spans="2:61" ht="6" customHeight="1" x14ac:dyDescent="0.15">
      <c r="B1" s="31"/>
      <c r="C1" s="31"/>
    </row>
    <row r="2" spans="2:61" ht="6" customHeight="1" x14ac:dyDescent="0.15"/>
    <row r="3" spans="2:61" ht="6" customHeight="1" x14ac:dyDescent="0.15">
      <c r="B3" s="142"/>
    </row>
    <row r="4" spans="2:61" ht="6" customHeight="1" x14ac:dyDescent="0.15">
      <c r="AV4" s="183" t="s">
        <v>513</v>
      </c>
      <c r="AW4" s="183"/>
      <c r="AX4" s="183"/>
      <c r="AY4" s="429">
        <f>'治験（医薬品）'!AY4:BB6</f>
        <v>0</v>
      </c>
      <c r="AZ4" s="429"/>
      <c r="BA4" s="429"/>
      <c r="BB4" s="429"/>
      <c r="BC4" s="274" t="s">
        <v>516</v>
      </c>
      <c r="BD4" s="429">
        <f>'治験（医薬品）'!BD4:BE6</f>
        <v>0</v>
      </c>
      <c r="BE4" s="429"/>
      <c r="BF4" s="274" t="s">
        <v>519</v>
      </c>
      <c r="BG4" s="429">
        <f>'治験（医薬品）'!BG4:BH6</f>
        <v>0</v>
      </c>
      <c r="BH4" s="429"/>
      <c r="BI4" s="274" t="s">
        <v>520</v>
      </c>
    </row>
    <row r="5" spans="2:61" ht="6" customHeight="1" x14ac:dyDescent="0.15">
      <c r="AV5" s="183"/>
      <c r="AW5" s="183"/>
      <c r="AX5" s="183"/>
      <c r="AY5" s="429"/>
      <c r="AZ5" s="429"/>
      <c r="BA5" s="429"/>
      <c r="BB5" s="429"/>
      <c r="BC5" s="274"/>
      <c r="BD5" s="429"/>
      <c r="BE5" s="429"/>
      <c r="BF5" s="274"/>
      <c r="BG5" s="429"/>
      <c r="BH5" s="429"/>
      <c r="BI5" s="274"/>
    </row>
    <row r="6" spans="2:61" ht="6" customHeight="1" x14ac:dyDescent="0.15">
      <c r="AV6" s="163"/>
      <c r="AW6" s="163"/>
      <c r="AX6" s="163"/>
      <c r="AY6" s="430"/>
      <c r="AZ6" s="430"/>
      <c r="BA6" s="430"/>
      <c r="BB6" s="430"/>
      <c r="BC6" s="275"/>
      <c r="BD6" s="430"/>
      <c r="BE6" s="430"/>
      <c r="BF6" s="275"/>
      <c r="BG6" s="430"/>
      <c r="BH6" s="430"/>
      <c r="BI6" s="275"/>
    </row>
    <row r="7" spans="2:61" ht="6" customHeight="1" x14ac:dyDescent="0.15">
      <c r="AL7" s="156" t="s">
        <v>91</v>
      </c>
      <c r="AM7" s="157"/>
      <c r="AN7" s="157"/>
      <c r="AO7" s="157"/>
      <c r="AP7" s="157"/>
      <c r="AQ7" s="157"/>
      <c r="AR7" s="157"/>
      <c r="AS7" s="158"/>
      <c r="AT7" s="201">
        <f>'治験（医薬品）'!AT7:BI9</f>
        <v>0</v>
      </c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202"/>
    </row>
    <row r="8" spans="2:61" ht="6" customHeight="1" x14ac:dyDescent="0.15">
      <c r="AL8" s="159"/>
      <c r="AM8" s="160"/>
      <c r="AN8" s="160"/>
      <c r="AO8" s="160"/>
      <c r="AP8" s="160"/>
      <c r="AQ8" s="160"/>
      <c r="AR8" s="160"/>
      <c r="AS8" s="161"/>
      <c r="AT8" s="203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204"/>
    </row>
    <row r="9" spans="2:61" ht="6" customHeight="1" x14ac:dyDescent="0.15">
      <c r="B9" s="263" t="s">
        <v>169</v>
      </c>
      <c r="C9" s="263"/>
      <c r="D9" s="263"/>
      <c r="E9" s="263"/>
      <c r="F9" s="263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AL9" s="162"/>
      <c r="AM9" s="163"/>
      <c r="AN9" s="163"/>
      <c r="AO9" s="163"/>
      <c r="AP9" s="163"/>
      <c r="AQ9" s="163"/>
      <c r="AR9" s="163"/>
      <c r="AS9" s="164"/>
      <c r="AT9" s="214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215"/>
    </row>
    <row r="10" spans="2:61" ht="6" customHeight="1" x14ac:dyDescent="0.15">
      <c r="B10" s="263"/>
      <c r="C10" s="263"/>
      <c r="D10" s="263"/>
      <c r="E10" s="263"/>
      <c r="F10" s="263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AL10" s="159" t="s">
        <v>89</v>
      </c>
      <c r="AM10" s="160"/>
      <c r="AN10" s="160"/>
      <c r="AO10" s="160"/>
      <c r="AP10" s="160"/>
      <c r="AQ10" s="160"/>
      <c r="AR10" s="160"/>
      <c r="AS10" s="161"/>
      <c r="AT10" s="278" t="s">
        <v>320</v>
      </c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80"/>
    </row>
    <row r="11" spans="2:61" ht="6" customHeight="1" x14ac:dyDescent="0.15">
      <c r="B11" s="264"/>
      <c r="C11" s="264"/>
      <c r="D11" s="264"/>
      <c r="E11" s="264"/>
      <c r="F11" s="264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AL11" s="159"/>
      <c r="AM11" s="160"/>
      <c r="AN11" s="160"/>
      <c r="AO11" s="160"/>
      <c r="AP11" s="160"/>
      <c r="AQ11" s="160"/>
      <c r="AR11" s="160"/>
      <c r="AS11" s="161"/>
      <c r="AT11" s="281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3"/>
    </row>
    <row r="12" spans="2:61" ht="6" customHeight="1" x14ac:dyDescent="0.15">
      <c r="B12" s="262" t="s">
        <v>170</v>
      </c>
      <c r="C12" s="262"/>
      <c r="D12" s="262"/>
      <c r="E12" s="262"/>
      <c r="F12" s="262"/>
      <c r="G12" s="443"/>
      <c r="H12" s="443"/>
      <c r="I12" s="443"/>
      <c r="J12" s="443"/>
      <c r="K12" s="443"/>
      <c r="L12" s="443"/>
      <c r="M12" s="443"/>
      <c r="N12" s="443"/>
      <c r="O12" s="262" t="s">
        <v>172</v>
      </c>
      <c r="P12" s="262"/>
      <c r="Q12" s="262"/>
      <c r="R12" s="262"/>
      <c r="S12" s="262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L12" s="159"/>
      <c r="AM12" s="160"/>
      <c r="AN12" s="160"/>
      <c r="AO12" s="160"/>
      <c r="AP12" s="160"/>
      <c r="AQ12" s="160"/>
      <c r="AR12" s="160"/>
      <c r="AS12" s="161"/>
      <c r="AT12" s="284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6"/>
    </row>
    <row r="13" spans="2:61" ht="6" customHeight="1" x14ac:dyDescent="0.15">
      <c r="B13" s="263"/>
      <c r="C13" s="263"/>
      <c r="D13" s="263"/>
      <c r="E13" s="263"/>
      <c r="F13" s="263"/>
      <c r="G13" s="444"/>
      <c r="H13" s="444"/>
      <c r="I13" s="444"/>
      <c r="J13" s="444"/>
      <c r="K13" s="444"/>
      <c r="L13" s="444"/>
      <c r="M13" s="444"/>
      <c r="N13" s="444"/>
      <c r="O13" s="263"/>
      <c r="P13" s="263"/>
      <c r="Q13" s="263"/>
      <c r="R13" s="263"/>
      <c r="S13" s="263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L13" s="159"/>
      <c r="AM13" s="160"/>
      <c r="AN13" s="160"/>
      <c r="AO13" s="160"/>
      <c r="AP13" s="160"/>
      <c r="AQ13" s="160"/>
      <c r="AR13" s="160"/>
      <c r="AS13" s="161"/>
      <c r="AT13" s="278" t="s">
        <v>538</v>
      </c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80"/>
    </row>
    <row r="14" spans="2:61" ht="6" customHeight="1" x14ac:dyDescent="0.15">
      <c r="B14" s="263" t="s">
        <v>171</v>
      </c>
      <c r="C14" s="263"/>
      <c r="D14" s="263"/>
      <c r="E14" s="263"/>
      <c r="F14" s="263"/>
      <c r="G14" s="444"/>
      <c r="H14" s="444"/>
      <c r="I14" s="444"/>
      <c r="J14" s="444"/>
      <c r="K14" s="444"/>
      <c r="L14" s="444"/>
      <c r="M14" s="444"/>
      <c r="N14" s="444"/>
      <c r="O14" s="263"/>
      <c r="P14" s="263"/>
      <c r="Q14" s="263"/>
      <c r="R14" s="263"/>
      <c r="S14" s="263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L14" s="159"/>
      <c r="AM14" s="160"/>
      <c r="AN14" s="160"/>
      <c r="AO14" s="160"/>
      <c r="AP14" s="160"/>
      <c r="AQ14" s="160"/>
      <c r="AR14" s="160"/>
      <c r="AS14" s="161"/>
      <c r="AT14" s="281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3"/>
    </row>
    <row r="15" spans="2:61" ht="6" customHeight="1" x14ac:dyDescent="0.15">
      <c r="B15" s="264"/>
      <c r="C15" s="264"/>
      <c r="D15" s="264"/>
      <c r="E15" s="264"/>
      <c r="F15" s="264"/>
      <c r="G15" s="445"/>
      <c r="H15" s="445"/>
      <c r="I15" s="445"/>
      <c r="J15" s="445"/>
      <c r="K15" s="445"/>
      <c r="L15" s="445"/>
      <c r="M15" s="445"/>
      <c r="N15" s="445"/>
      <c r="O15" s="264"/>
      <c r="P15" s="264"/>
      <c r="Q15" s="264"/>
      <c r="R15" s="264"/>
      <c r="S15" s="264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L15" s="159"/>
      <c r="AM15" s="160"/>
      <c r="AN15" s="160"/>
      <c r="AO15" s="160"/>
      <c r="AP15" s="160"/>
      <c r="AQ15" s="160"/>
      <c r="AR15" s="160"/>
      <c r="AS15" s="161"/>
      <c r="AT15" s="284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6"/>
    </row>
    <row r="16" spans="2:61" ht="6" customHeight="1" x14ac:dyDescent="0.15">
      <c r="B16" s="268" t="s">
        <v>477</v>
      </c>
      <c r="C16" s="268"/>
      <c r="D16" s="268"/>
      <c r="E16" s="268"/>
      <c r="F16" s="268"/>
      <c r="G16" s="268"/>
      <c r="H16" s="533"/>
      <c r="I16" s="533"/>
      <c r="J16" s="533"/>
      <c r="K16" s="533"/>
      <c r="L16" s="268" t="s">
        <v>112</v>
      </c>
      <c r="M16" s="268"/>
      <c r="N16" s="109"/>
      <c r="O16" s="104"/>
      <c r="P16" s="104"/>
      <c r="AL16" s="159"/>
      <c r="AM16" s="160"/>
      <c r="AN16" s="160"/>
      <c r="AO16" s="160"/>
      <c r="AP16" s="160"/>
      <c r="AQ16" s="160"/>
      <c r="AR16" s="160"/>
      <c r="AS16" s="161"/>
      <c r="AT16" s="258" t="s">
        <v>146</v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9"/>
    </row>
    <row r="17" spans="1:61" ht="6" customHeight="1" x14ac:dyDescent="0.15">
      <c r="B17" s="269"/>
      <c r="C17" s="269"/>
      <c r="D17" s="269"/>
      <c r="E17" s="269"/>
      <c r="F17" s="269"/>
      <c r="G17" s="269"/>
      <c r="H17" s="534"/>
      <c r="I17" s="534"/>
      <c r="J17" s="534"/>
      <c r="K17" s="534"/>
      <c r="L17" s="269"/>
      <c r="M17" s="269"/>
      <c r="N17" s="110"/>
      <c r="O17" s="108"/>
      <c r="P17" s="108"/>
      <c r="AL17" s="159"/>
      <c r="AM17" s="160"/>
      <c r="AN17" s="160"/>
      <c r="AO17" s="160"/>
      <c r="AP17" s="160"/>
      <c r="AQ17" s="160"/>
      <c r="AR17" s="160"/>
      <c r="AS17" s="161"/>
      <c r="AT17" s="253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2"/>
    </row>
    <row r="18" spans="1:61" ht="6" customHeight="1" x14ac:dyDescent="0.15">
      <c r="B18" s="270"/>
      <c r="C18" s="270"/>
      <c r="D18" s="270"/>
      <c r="E18" s="270"/>
      <c r="F18" s="270"/>
      <c r="G18" s="270"/>
      <c r="H18" s="535"/>
      <c r="I18" s="535"/>
      <c r="J18" s="535"/>
      <c r="K18" s="535"/>
      <c r="L18" s="270"/>
      <c r="M18" s="270"/>
      <c r="N18" s="110"/>
      <c r="O18" s="108"/>
      <c r="P18" s="108"/>
      <c r="AL18" s="162"/>
      <c r="AM18" s="163"/>
      <c r="AN18" s="163"/>
      <c r="AO18" s="163"/>
      <c r="AP18" s="163"/>
      <c r="AQ18" s="163"/>
      <c r="AR18" s="163"/>
      <c r="AS18" s="164"/>
      <c r="AT18" s="254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6"/>
    </row>
    <row r="19" spans="1:61" ht="6" customHeight="1" x14ac:dyDescent="0.15">
      <c r="A19" s="267" t="s">
        <v>528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</row>
    <row r="20" spans="1:61" ht="6" customHeight="1" x14ac:dyDescent="0.1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</row>
    <row r="21" spans="1:61" ht="6" customHeight="1" x14ac:dyDescent="0.1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</row>
    <row r="22" spans="1:61" ht="6" customHeight="1" x14ac:dyDescent="0.1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</row>
    <row r="23" spans="1:61" ht="6" customHeight="1" x14ac:dyDescent="0.1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</row>
    <row r="24" spans="1:61" ht="6" customHeight="1" x14ac:dyDescent="0.15"/>
    <row r="25" spans="1:61" ht="6" customHeight="1" x14ac:dyDescent="0.15"/>
    <row r="26" spans="1:61" ht="6" customHeight="1" x14ac:dyDescent="0.15"/>
    <row r="27" spans="1:61" ht="6" customHeight="1" x14ac:dyDescent="0.15">
      <c r="A27" s="186" t="s">
        <v>529</v>
      </c>
      <c r="B27" s="186"/>
      <c r="C27" s="266" t="s">
        <v>530</v>
      </c>
      <c r="D27" s="266"/>
      <c r="E27" s="266"/>
      <c r="F27" s="266"/>
      <c r="G27" s="143"/>
    </row>
    <row r="28" spans="1:61" ht="6" customHeight="1" x14ac:dyDescent="0.15">
      <c r="A28" s="186"/>
      <c r="B28" s="186"/>
      <c r="C28" s="266"/>
      <c r="D28" s="266"/>
      <c r="E28" s="266"/>
      <c r="F28" s="266"/>
      <c r="G28" s="143"/>
    </row>
    <row r="29" spans="1:61" ht="6" customHeight="1" x14ac:dyDescent="0.15">
      <c r="A29" s="186"/>
      <c r="B29" s="186"/>
      <c r="C29" s="266"/>
      <c r="D29" s="266"/>
      <c r="E29" s="266"/>
      <c r="F29" s="266"/>
      <c r="G29" s="143"/>
    </row>
    <row r="30" spans="1:61" ht="6" customHeight="1" x14ac:dyDescent="0.15"/>
    <row r="31" spans="1:61" ht="6" customHeight="1" x14ac:dyDescent="0.15">
      <c r="B31" s="536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7"/>
      <c r="AF31" s="537"/>
      <c r="AG31" s="537"/>
      <c r="AH31" s="537"/>
      <c r="AI31" s="537"/>
      <c r="AJ31" s="537"/>
      <c r="AK31" s="537"/>
      <c r="AL31" s="537"/>
      <c r="AM31" s="537"/>
      <c r="AN31" s="537"/>
      <c r="AO31" s="537"/>
      <c r="AP31" s="537"/>
      <c r="AQ31" s="537"/>
      <c r="AR31" s="537"/>
      <c r="AS31" s="537"/>
      <c r="AT31" s="537"/>
      <c r="AU31" s="537"/>
      <c r="AV31" s="537"/>
      <c r="AW31" s="537"/>
      <c r="AX31" s="537"/>
      <c r="AY31" s="537"/>
      <c r="AZ31" s="537"/>
      <c r="BA31" s="537"/>
      <c r="BB31" s="537"/>
      <c r="BC31" s="537"/>
      <c r="BD31" s="537"/>
      <c r="BE31" s="537"/>
      <c r="BF31" s="537"/>
      <c r="BG31" s="537"/>
      <c r="BH31" s="537"/>
    </row>
    <row r="32" spans="1:61" ht="6" customHeight="1" x14ac:dyDescent="0.15"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37"/>
      <c r="AW32" s="537"/>
      <c r="AX32" s="537"/>
      <c r="AY32" s="537"/>
      <c r="AZ32" s="537"/>
      <c r="BA32" s="537"/>
      <c r="BB32" s="537"/>
      <c r="BC32" s="537"/>
      <c r="BD32" s="537"/>
      <c r="BE32" s="537"/>
      <c r="BF32" s="537"/>
      <c r="BG32" s="537"/>
      <c r="BH32" s="537"/>
    </row>
    <row r="33" spans="2:60" ht="6" customHeight="1" x14ac:dyDescent="0.15"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  <c r="AT33" s="537"/>
      <c r="AU33" s="537"/>
      <c r="AV33" s="537"/>
      <c r="AW33" s="537"/>
      <c r="AX33" s="537"/>
      <c r="AY33" s="537"/>
      <c r="AZ33" s="537"/>
      <c r="BA33" s="537"/>
      <c r="BB33" s="537"/>
      <c r="BC33" s="537"/>
      <c r="BD33" s="537"/>
      <c r="BE33" s="537"/>
      <c r="BF33" s="537"/>
      <c r="BG33" s="537"/>
      <c r="BH33" s="537"/>
    </row>
    <row r="34" spans="2:60" ht="6" customHeight="1" x14ac:dyDescent="0.15"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  <c r="AU34" s="537"/>
      <c r="AV34" s="537"/>
      <c r="AW34" s="537"/>
      <c r="AX34" s="537"/>
      <c r="AY34" s="537"/>
      <c r="AZ34" s="537"/>
      <c r="BA34" s="537"/>
      <c r="BB34" s="537"/>
      <c r="BC34" s="537"/>
      <c r="BD34" s="537"/>
      <c r="BE34" s="537"/>
      <c r="BF34" s="537"/>
      <c r="BG34" s="537"/>
      <c r="BH34" s="537"/>
    </row>
    <row r="35" spans="2:60" ht="6" customHeight="1" x14ac:dyDescent="0.15"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7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  <c r="AY35" s="537"/>
      <c r="AZ35" s="537"/>
      <c r="BA35" s="537"/>
      <c r="BB35" s="537"/>
      <c r="BC35" s="537"/>
      <c r="BD35" s="537"/>
      <c r="BE35" s="537"/>
      <c r="BF35" s="537"/>
      <c r="BG35" s="537"/>
      <c r="BH35" s="537"/>
    </row>
    <row r="36" spans="2:60" ht="6" customHeight="1" x14ac:dyDescent="0.15"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7"/>
      <c r="AO36" s="537"/>
      <c r="AP36" s="537"/>
      <c r="AQ36" s="537"/>
      <c r="AR36" s="537"/>
      <c r="AS36" s="537"/>
      <c r="AT36" s="537"/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</row>
    <row r="37" spans="2:60" ht="6" customHeight="1" x14ac:dyDescent="0.15"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7"/>
      <c r="AO37" s="537"/>
      <c r="AP37" s="537"/>
      <c r="AQ37" s="537"/>
      <c r="AR37" s="537"/>
      <c r="AS37" s="537"/>
      <c r="AT37" s="537"/>
      <c r="AU37" s="537"/>
      <c r="AV37" s="537"/>
      <c r="AW37" s="537"/>
      <c r="AX37" s="537"/>
      <c r="AY37" s="537"/>
      <c r="AZ37" s="537"/>
      <c r="BA37" s="537"/>
      <c r="BB37" s="537"/>
      <c r="BC37" s="537"/>
      <c r="BD37" s="537"/>
      <c r="BE37" s="537"/>
      <c r="BF37" s="537"/>
      <c r="BG37" s="537"/>
      <c r="BH37" s="537"/>
    </row>
    <row r="38" spans="2:60" ht="6" customHeight="1" x14ac:dyDescent="0.15"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</row>
    <row r="39" spans="2:60" ht="6" customHeight="1" x14ac:dyDescent="0.15"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</row>
    <row r="40" spans="2:60" ht="6" customHeight="1" x14ac:dyDescent="0.15"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37"/>
      <c r="AK40" s="537"/>
      <c r="AL40" s="537"/>
      <c r="AM40" s="537"/>
      <c r="AN40" s="537"/>
      <c r="AO40" s="537"/>
      <c r="AP40" s="537"/>
      <c r="AQ40" s="537"/>
      <c r="AR40" s="537"/>
      <c r="AS40" s="537"/>
      <c r="AT40" s="537"/>
      <c r="AU40" s="537"/>
      <c r="AV40" s="537"/>
      <c r="AW40" s="537"/>
      <c r="AX40" s="537"/>
      <c r="AY40" s="537"/>
      <c r="AZ40" s="537"/>
      <c r="BA40" s="537"/>
      <c r="BB40" s="537"/>
      <c r="BC40" s="537"/>
      <c r="BD40" s="537"/>
      <c r="BE40" s="537"/>
      <c r="BF40" s="537"/>
      <c r="BG40" s="537"/>
      <c r="BH40" s="537"/>
    </row>
    <row r="41" spans="2:60" ht="6" customHeight="1" x14ac:dyDescent="0.15"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7"/>
      <c r="BA41" s="537"/>
      <c r="BB41" s="537"/>
      <c r="BC41" s="537"/>
      <c r="BD41" s="537"/>
      <c r="BE41" s="537"/>
      <c r="BF41" s="537"/>
      <c r="BG41" s="537"/>
      <c r="BH41" s="537"/>
    </row>
    <row r="42" spans="2:60" ht="6" customHeight="1" x14ac:dyDescent="0.15"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  <c r="AM42" s="537"/>
      <c r="AN42" s="537"/>
      <c r="AO42" s="537"/>
      <c r="AP42" s="537"/>
      <c r="AQ42" s="537"/>
      <c r="AR42" s="537"/>
      <c r="AS42" s="537"/>
      <c r="AT42" s="537"/>
      <c r="AU42" s="537"/>
      <c r="AV42" s="537"/>
      <c r="AW42" s="537"/>
      <c r="AX42" s="537"/>
      <c r="AY42" s="537"/>
      <c r="AZ42" s="537"/>
      <c r="BA42" s="537"/>
      <c r="BB42" s="537"/>
      <c r="BC42" s="537"/>
      <c r="BD42" s="537"/>
      <c r="BE42" s="537"/>
      <c r="BF42" s="537"/>
      <c r="BG42" s="537"/>
      <c r="BH42" s="537"/>
    </row>
    <row r="43" spans="2:60" ht="6" customHeight="1" x14ac:dyDescent="0.15"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37"/>
      <c r="AT43" s="537"/>
      <c r="AU43" s="537"/>
      <c r="AV43" s="537"/>
      <c r="AW43" s="537"/>
      <c r="AX43" s="537"/>
      <c r="AY43" s="537"/>
      <c r="AZ43" s="537"/>
      <c r="BA43" s="537"/>
      <c r="BB43" s="537"/>
      <c r="BC43" s="537"/>
      <c r="BD43" s="537"/>
      <c r="BE43" s="537"/>
      <c r="BF43" s="537"/>
      <c r="BG43" s="537"/>
      <c r="BH43" s="537"/>
    </row>
    <row r="44" spans="2:60" ht="6" customHeight="1" x14ac:dyDescent="0.15">
      <c r="B44" s="537"/>
      <c r="C44" s="537"/>
      <c r="D44" s="537"/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537"/>
      <c r="AK44" s="537"/>
      <c r="AL44" s="537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</row>
    <row r="45" spans="2:60" ht="6" customHeight="1" x14ac:dyDescent="0.15"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  <c r="AY45" s="537"/>
      <c r="AZ45" s="537"/>
      <c r="BA45" s="537"/>
      <c r="BB45" s="537"/>
      <c r="BC45" s="537"/>
      <c r="BD45" s="537"/>
      <c r="BE45" s="537"/>
      <c r="BF45" s="537"/>
      <c r="BG45" s="537"/>
      <c r="BH45" s="537"/>
    </row>
    <row r="46" spans="2:60" s="43" customFormat="1" ht="6" customHeight="1" x14ac:dyDescent="0.15"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7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/>
      <c r="BB46" s="537"/>
      <c r="BC46" s="537"/>
      <c r="BD46" s="537"/>
      <c r="BE46" s="537"/>
      <c r="BF46" s="537"/>
      <c r="BG46" s="537"/>
      <c r="BH46" s="537"/>
    </row>
    <row r="47" spans="2:60" s="43" customFormat="1" ht="6" customHeight="1" x14ac:dyDescent="0.15">
      <c r="B47" s="537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7"/>
      <c r="AQ47" s="537"/>
      <c r="AR47" s="537"/>
      <c r="AS47" s="537"/>
      <c r="AT47" s="537"/>
      <c r="AU47" s="537"/>
      <c r="AV47" s="537"/>
      <c r="AW47" s="537"/>
      <c r="AX47" s="537"/>
      <c r="AY47" s="537"/>
      <c r="AZ47" s="537"/>
      <c r="BA47" s="537"/>
      <c r="BB47" s="537"/>
      <c r="BC47" s="537"/>
      <c r="BD47" s="537"/>
      <c r="BE47" s="537"/>
      <c r="BF47" s="537"/>
      <c r="BG47" s="537"/>
      <c r="BH47" s="537"/>
    </row>
    <row r="48" spans="2:60" s="43" customFormat="1" ht="6" customHeight="1" x14ac:dyDescent="0.15">
      <c r="B48" s="537"/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</row>
    <row r="49" spans="2:60" ht="6" customHeight="1" x14ac:dyDescent="0.15"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  <c r="AY49" s="537"/>
      <c r="AZ49" s="537"/>
      <c r="BA49" s="537"/>
      <c r="BB49" s="537"/>
      <c r="BC49" s="537"/>
      <c r="BD49" s="537"/>
      <c r="BE49" s="537"/>
      <c r="BF49" s="537"/>
      <c r="BG49" s="537"/>
      <c r="BH49" s="537"/>
    </row>
    <row r="50" spans="2:60" ht="6" customHeight="1" x14ac:dyDescent="0.15">
      <c r="B50" s="537"/>
      <c r="C50" s="537"/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</row>
    <row r="51" spans="2:60" ht="6" customHeight="1" x14ac:dyDescent="0.15"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J51" s="537"/>
      <c r="AK51" s="537"/>
      <c r="AL51" s="537"/>
      <c r="AM51" s="537"/>
      <c r="AN51" s="537"/>
      <c r="AO51" s="537"/>
      <c r="AP51" s="537"/>
      <c r="AQ51" s="537"/>
      <c r="AR51" s="537"/>
      <c r="AS51" s="537"/>
      <c r="AT51" s="537"/>
      <c r="AU51" s="537"/>
      <c r="AV51" s="537"/>
      <c r="AW51" s="537"/>
      <c r="AX51" s="537"/>
      <c r="AY51" s="537"/>
      <c r="AZ51" s="537"/>
      <c r="BA51" s="537"/>
      <c r="BB51" s="537"/>
      <c r="BC51" s="537"/>
      <c r="BD51" s="537"/>
      <c r="BE51" s="537"/>
      <c r="BF51" s="537"/>
      <c r="BG51" s="537"/>
      <c r="BH51" s="537"/>
    </row>
    <row r="52" spans="2:60" ht="6" customHeight="1" x14ac:dyDescent="0.15"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J52" s="537"/>
      <c r="AK52" s="537"/>
      <c r="AL52" s="537"/>
      <c r="AM52" s="537"/>
      <c r="AN52" s="537"/>
      <c r="AO52" s="537"/>
      <c r="AP52" s="537"/>
      <c r="AQ52" s="537"/>
      <c r="AR52" s="537"/>
      <c r="AS52" s="537"/>
      <c r="AT52" s="537"/>
      <c r="AU52" s="537"/>
      <c r="AV52" s="537"/>
      <c r="AW52" s="537"/>
      <c r="AX52" s="537"/>
      <c r="AY52" s="537"/>
      <c r="AZ52" s="537"/>
      <c r="BA52" s="537"/>
      <c r="BB52" s="537"/>
      <c r="BC52" s="537"/>
      <c r="BD52" s="537"/>
      <c r="BE52" s="537"/>
      <c r="BF52" s="537"/>
      <c r="BG52" s="537"/>
      <c r="BH52" s="537"/>
    </row>
    <row r="53" spans="2:60" ht="6" customHeight="1" x14ac:dyDescent="0.15"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J53" s="537"/>
      <c r="AK53" s="537"/>
      <c r="AL53" s="537"/>
      <c r="AM53" s="537"/>
      <c r="AN53" s="537"/>
      <c r="AO53" s="537"/>
      <c r="AP53" s="537"/>
      <c r="AQ53" s="537"/>
      <c r="AR53" s="537"/>
      <c r="AS53" s="537"/>
      <c r="AT53" s="537"/>
      <c r="AU53" s="537"/>
      <c r="AV53" s="537"/>
      <c r="AW53" s="537"/>
      <c r="AX53" s="537"/>
      <c r="AY53" s="537"/>
      <c r="AZ53" s="537"/>
      <c r="BA53" s="537"/>
      <c r="BB53" s="537"/>
      <c r="BC53" s="537"/>
      <c r="BD53" s="537"/>
      <c r="BE53" s="537"/>
      <c r="BF53" s="537"/>
      <c r="BG53" s="537"/>
      <c r="BH53" s="537"/>
    </row>
    <row r="54" spans="2:60" ht="6" customHeight="1" x14ac:dyDescent="0.15"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</row>
    <row r="55" spans="2:60" ht="6" customHeight="1" x14ac:dyDescent="0.15"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J55" s="537"/>
      <c r="AK55" s="537"/>
      <c r="AL55" s="537"/>
      <c r="AM55" s="537"/>
      <c r="AN55" s="537"/>
      <c r="AO55" s="537"/>
      <c r="AP55" s="537"/>
      <c r="AQ55" s="537"/>
      <c r="AR55" s="537"/>
      <c r="AS55" s="537"/>
      <c r="AT55" s="537"/>
      <c r="AU55" s="537"/>
      <c r="AV55" s="537"/>
      <c r="AW55" s="537"/>
      <c r="AX55" s="537"/>
      <c r="AY55" s="537"/>
      <c r="AZ55" s="537"/>
      <c r="BA55" s="537"/>
      <c r="BB55" s="537"/>
      <c r="BC55" s="537"/>
      <c r="BD55" s="537"/>
      <c r="BE55" s="537"/>
      <c r="BF55" s="537"/>
      <c r="BG55" s="537"/>
      <c r="BH55" s="537"/>
    </row>
    <row r="56" spans="2:60" ht="6" customHeight="1" x14ac:dyDescent="0.15">
      <c r="B56" s="537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  <c r="AA56" s="537"/>
      <c r="AB56" s="537"/>
      <c r="AC56" s="537"/>
      <c r="AD56" s="537"/>
      <c r="AE56" s="537"/>
      <c r="AF56" s="537"/>
      <c r="AG56" s="537"/>
      <c r="AH56" s="537"/>
      <c r="AI56" s="537"/>
      <c r="AJ56" s="537"/>
      <c r="AK56" s="537"/>
      <c r="AL56" s="537"/>
      <c r="AM56" s="537"/>
      <c r="AN56" s="537"/>
      <c r="AO56" s="537"/>
      <c r="AP56" s="537"/>
      <c r="AQ56" s="537"/>
      <c r="AR56" s="537"/>
      <c r="AS56" s="537"/>
      <c r="AT56" s="537"/>
      <c r="AU56" s="537"/>
      <c r="AV56" s="537"/>
      <c r="AW56" s="537"/>
      <c r="AX56" s="537"/>
      <c r="AY56" s="537"/>
      <c r="AZ56" s="537"/>
      <c r="BA56" s="537"/>
      <c r="BB56" s="537"/>
      <c r="BC56" s="537"/>
      <c r="BD56" s="537"/>
      <c r="BE56" s="537"/>
      <c r="BF56" s="537"/>
      <c r="BG56" s="537"/>
      <c r="BH56" s="537"/>
    </row>
    <row r="57" spans="2:60" ht="6" customHeight="1" x14ac:dyDescent="0.15"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  <c r="AA57" s="537"/>
      <c r="AB57" s="537"/>
      <c r="AC57" s="537"/>
      <c r="AD57" s="537"/>
      <c r="AE57" s="537"/>
      <c r="AF57" s="537"/>
      <c r="AG57" s="537"/>
      <c r="AH57" s="537"/>
      <c r="AI57" s="537"/>
      <c r="AJ57" s="537"/>
      <c r="AK57" s="537"/>
      <c r="AL57" s="537"/>
      <c r="AM57" s="537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AZ57" s="537"/>
      <c r="BA57" s="537"/>
      <c r="BB57" s="537"/>
      <c r="BC57" s="537"/>
      <c r="BD57" s="537"/>
      <c r="BE57" s="537"/>
      <c r="BF57" s="537"/>
      <c r="BG57" s="537"/>
      <c r="BH57" s="537"/>
    </row>
    <row r="58" spans="2:60" ht="6" customHeight="1" x14ac:dyDescent="0.15"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</row>
    <row r="59" spans="2:60" ht="6" customHeight="1" x14ac:dyDescent="0.15"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537"/>
      <c r="AI59" s="537"/>
      <c r="AJ59" s="537"/>
      <c r="AK59" s="537"/>
      <c r="AL59" s="537"/>
      <c r="AM59" s="537"/>
      <c r="AN59" s="537"/>
      <c r="AO59" s="537"/>
      <c r="AP59" s="537"/>
      <c r="AQ59" s="537"/>
      <c r="AR59" s="537"/>
      <c r="AS59" s="537"/>
      <c r="AT59" s="537"/>
      <c r="AU59" s="537"/>
      <c r="AV59" s="537"/>
      <c r="AW59" s="537"/>
      <c r="AX59" s="537"/>
      <c r="AY59" s="537"/>
      <c r="AZ59" s="537"/>
      <c r="BA59" s="537"/>
      <c r="BB59" s="537"/>
      <c r="BC59" s="537"/>
      <c r="BD59" s="537"/>
      <c r="BE59" s="537"/>
      <c r="BF59" s="537"/>
      <c r="BG59" s="537"/>
      <c r="BH59" s="537"/>
    </row>
    <row r="60" spans="2:60" ht="6" customHeight="1" x14ac:dyDescent="0.15"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37"/>
      <c r="AA60" s="537"/>
      <c r="AB60" s="537"/>
      <c r="AC60" s="537"/>
      <c r="AD60" s="537"/>
      <c r="AE60" s="537"/>
      <c r="AF60" s="537"/>
      <c r="AG60" s="537"/>
      <c r="AH60" s="537"/>
      <c r="AI60" s="537"/>
      <c r="AJ60" s="537"/>
      <c r="AK60" s="537"/>
      <c r="AL60" s="537"/>
      <c r="AM60" s="537"/>
      <c r="AN60" s="537"/>
      <c r="AO60" s="537"/>
      <c r="AP60" s="537"/>
      <c r="AQ60" s="537"/>
      <c r="AR60" s="537"/>
      <c r="AS60" s="537"/>
      <c r="AT60" s="537"/>
      <c r="AU60" s="537"/>
      <c r="AV60" s="537"/>
      <c r="AW60" s="537"/>
      <c r="AX60" s="537"/>
      <c r="AY60" s="537"/>
      <c r="AZ60" s="537"/>
      <c r="BA60" s="537"/>
      <c r="BB60" s="537"/>
      <c r="BC60" s="537"/>
      <c r="BD60" s="537"/>
      <c r="BE60" s="537"/>
      <c r="BF60" s="537"/>
      <c r="BG60" s="537"/>
      <c r="BH60" s="537"/>
    </row>
    <row r="61" spans="2:60" ht="6" customHeight="1" x14ac:dyDescent="0.15">
      <c r="B61" s="537"/>
      <c r="C61" s="537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  <c r="AA61" s="537"/>
      <c r="AB61" s="537"/>
      <c r="AC61" s="537"/>
      <c r="AD61" s="537"/>
      <c r="AE61" s="537"/>
      <c r="AF61" s="537"/>
      <c r="AG61" s="537"/>
      <c r="AH61" s="537"/>
      <c r="AI61" s="537"/>
      <c r="AJ61" s="537"/>
      <c r="AK61" s="537"/>
      <c r="AL61" s="537"/>
      <c r="AM61" s="537"/>
      <c r="AN61" s="537"/>
      <c r="AO61" s="537"/>
      <c r="AP61" s="537"/>
      <c r="AQ61" s="537"/>
      <c r="AR61" s="537"/>
      <c r="AS61" s="537"/>
      <c r="AT61" s="537"/>
      <c r="AU61" s="537"/>
      <c r="AV61" s="537"/>
      <c r="AW61" s="537"/>
      <c r="AX61" s="537"/>
      <c r="AY61" s="537"/>
      <c r="AZ61" s="537"/>
      <c r="BA61" s="537"/>
      <c r="BB61" s="537"/>
      <c r="BC61" s="537"/>
      <c r="BD61" s="537"/>
      <c r="BE61" s="537"/>
      <c r="BF61" s="537"/>
      <c r="BG61" s="537"/>
      <c r="BH61" s="537"/>
    </row>
    <row r="62" spans="2:60" ht="6" customHeight="1" x14ac:dyDescent="0.15"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  <c r="AA62" s="537"/>
      <c r="AB62" s="537"/>
      <c r="AC62" s="537"/>
      <c r="AD62" s="537"/>
      <c r="AE62" s="537"/>
      <c r="AF62" s="537"/>
      <c r="AG62" s="537"/>
      <c r="AH62" s="537"/>
      <c r="AI62" s="537"/>
      <c r="AJ62" s="537"/>
      <c r="AK62" s="537"/>
      <c r="AL62" s="537"/>
      <c r="AM62" s="537"/>
      <c r="AN62" s="537"/>
      <c r="AO62" s="537"/>
      <c r="AP62" s="537"/>
      <c r="AQ62" s="537"/>
      <c r="AR62" s="537"/>
      <c r="AS62" s="537"/>
      <c r="AT62" s="537"/>
      <c r="AU62" s="537"/>
      <c r="AV62" s="537"/>
      <c r="AW62" s="537"/>
      <c r="AX62" s="537"/>
      <c r="AY62" s="537"/>
      <c r="AZ62" s="537"/>
      <c r="BA62" s="537"/>
      <c r="BB62" s="537"/>
      <c r="BC62" s="537"/>
      <c r="BD62" s="537"/>
      <c r="BE62" s="537"/>
      <c r="BF62" s="537"/>
      <c r="BG62" s="537"/>
      <c r="BH62" s="537"/>
    </row>
    <row r="63" spans="2:60" ht="6" customHeight="1" x14ac:dyDescent="0.15">
      <c r="B63" s="537"/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7"/>
      <c r="Z63" s="537"/>
      <c r="AA63" s="537"/>
      <c r="AB63" s="537"/>
      <c r="AC63" s="537"/>
      <c r="AD63" s="537"/>
      <c r="AE63" s="537"/>
      <c r="AF63" s="537"/>
      <c r="AG63" s="537"/>
      <c r="AH63" s="537"/>
      <c r="AI63" s="537"/>
      <c r="AJ63" s="537"/>
      <c r="AK63" s="537"/>
      <c r="AL63" s="537"/>
      <c r="AM63" s="537"/>
      <c r="AN63" s="537"/>
      <c r="AO63" s="537"/>
      <c r="AP63" s="537"/>
      <c r="AQ63" s="537"/>
      <c r="AR63" s="537"/>
      <c r="AS63" s="537"/>
      <c r="AT63" s="537"/>
      <c r="AU63" s="537"/>
      <c r="AV63" s="537"/>
      <c r="AW63" s="537"/>
      <c r="AX63" s="537"/>
      <c r="AY63" s="537"/>
      <c r="AZ63" s="537"/>
      <c r="BA63" s="537"/>
      <c r="BB63" s="537"/>
      <c r="BC63" s="537"/>
      <c r="BD63" s="537"/>
      <c r="BE63" s="537"/>
      <c r="BF63" s="537"/>
      <c r="BG63" s="537"/>
      <c r="BH63" s="537"/>
    </row>
    <row r="64" spans="2:60" ht="6" customHeight="1" x14ac:dyDescent="0.15"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7"/>
      <c r="AC64" s="537"/>
      <c r="AD64" s="537"/>
      <c r="AE64" s="537"/>
      <c r="AF64" s="537"/>
      <c r="AG64" s="537"/>
      <c r="AH64" s="537"/>
      <c r="AI64" s="537"/>
      <c r="AJ64" s="537"/>
      <c r="AK64" s="537"/>
      <c r="AL64" s="537"/>
      <c r="AM64" s="537"/>
      <c r="AN64" s="537"/>
      <c r="AO64" s="537"/>
      <c r="AP64" s="537"/>
      <c r="AQ64" s="537"/>
      <c r="AR64" s="537"/>
      <c r="AS64" s="537"/>
      <c r="AT64" s="537"/>
      <c r="AU64" s="537"/>
      <c r="AV64" s="537"/>
      <c r="AW64" s="537"/>
      <c r="AX64" s="537"/>
      <c r="AY64" s="537"/>
      <c r="AZ64" s="537"/>
      <c r="BA64" s="537"/>
      <c r="BB64" s="537"/>
      <c r="BC64" s="537"/>
      <c r="BD64" s="537"/>
      <c r="BE64" s="537"/>
      <c r="BF64" s="537"/>
      <c r="BG64" s="537"/>
      <c r="BH64" s="537"/>
    </row>
    <row r="65" spans="2:60" ht="6" customHeight="1" x14ac:dyDescent="0.15">
      <c r="B65" s="5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537"/>
      <c r="AI65" s="537"/>
      <c r="AJ65" s="537"/>
      <c r="AK65" s="537"/>
      <c r="AL65" s="537"/>
      <c r="AM65" s="537"/>
      <c r="AN65" s="537"/>
      <c r="AO65" s="537"/>
      <c r="AP65" s="537"/>
      <c r="AQ65" s="537"/>
      <c r="AR65" s="537"/>
      <c r="AS65" s="537"/>
      <c r="AT65" s="537"/>
      <c r="AU65" s="537"/>
      <c r="AV65" s="537"/>
      <c r="AW65" s="537"/>
      <c r="AX65" s="537"/>
      <c r="AY65" s="537"/>
      <c r="AZ65" s="537"/>
      <c r="BA65" s="537"/>
      <c r="BB65" s="537"/>
      <c r="BC65" s="537"/>
      <c r="BD65" s="537"/>
      <c r="BE65" s="537"/>
      <c r="BF65" s="537"/>
      <c r="BG65" s="537"/>
      <c r="BH65" s="537"/>
    </row>
    <row r="66" spans="2:60" ht="6" customHeight="1" x14ac:dyDescent="0.15">
      <c r="B66" s="537"/>
      <c r="C66" s="537"/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7"/>
      <c r="AE66" s="537"/>
      <c r="AF66" s="537"/>
      <c r="AG66" s="537"/>
      <c r="AH66" s="537"/>
      <c r="AI66" s="537"/>
      <c r="AJ66" s="537"/>
      <c r="AK66" s="537"/>
      <c r="AL66" s="537"/>
      <c r="AM66" s="537"/>
      <c r="AN66" s="537"/>
      <c r="AO66" s="537"/>
      <c r="AP66" s="537"/>
      <c r="AQ66" s="537"/>
      <c r="AR66" s="537"/>
      <c r="AS66" s="537"/>
      <c r="AT66" s="537"/>
      <c r="AU66" s="537"/>
      <c r="AV66" s="537"/>
      <c r="AW66" s="537"/>
      <c r="AX66" s="537"/>
      <c r="AY66" s="537"/>
      <c r="AZ66" s="537"/>
      <c r="BA66" s="537"/>
      <c r="BB66" s="537"/>
      <c r="BC66" s="537"/>
      <c r="BD66" s="537"/>
      <c r="BE66" s="537"/>
      <c r="BF66" s="537"/>
      <c r="BG66" s="537"/>
      <c r="BH66" s="537"/>
    </row>
    <row r="67" spans="2:60" ht="6" customHeight="1" x14ac:dyDescent="0.15">
      <c r="B67" s="5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37"/>
      <c r="AH67" s="537"/>
      <c r="AI67" s="537"/>
      <c r="AJ67" s="537"/>
      <c r="AK67" s="537"/>
      <c r="AL67" s="537"/>
      <c r="AM67" s="537"/>
      <c r="AN67" s="537"/>
      <c r="AO67" s="537"/>
      <c r="AP67" s="537"/>
      <c r="AQ67" s="537"/>
      <c r="AR67" s="537"/>
      <c r="AS67" s="537"/>
      <c r="AT67" s="537"/>
      <c r="AU67" s="537"/>
      <c r="AV67" s="537"/>
      <c r="AW67" s="537"/>
      <c r="AX67" s="537"/>
      <c r="AY67" s="537"/>
      <c r="AZ67" s="537"/>
      <c r="BA67" s="537"/>
      <c r="BB67" s="537"/>
      <c r="BC67" s="537"/>
      <c r="BD67" s="537"/>
      <c r="BE67" s="537"/>
      <c r="BF67" s="537"/>
      <c r="BG67" s="537"/>
      <c r="BH67" s="537"/>
    </row>
    <row r="68" spans="2:60" ht="6" customHeight="1" x14ac:dyDescent="0.15">
      <c r="B68" s="537"/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7"/>
      <c r="AL68" s="537"/>
      <c r="AM68" s="537"/>
      <c r="AN68" s="537"/>
      <c r="AO68" s="537"/>
      <c r="AP68" s="537"/>
      <c r="AQ68" s="537"/>
      <c r="AR68" s="537"/>
      <c r="AS68" s="537"/>
      <c r="AT68" s="537"/>
      <c r="AU68" s="537"/>
      <c r="AV68" s="537"/>
      <c r="AW68" s="537"/>
      <c r="AX68" s="537"/>
      <c r="AY68" s="537"/>
      <c r="AZ68" s="537"/>
      <c r="BA68" s="537"/>
      <c r="BB68" s="537"/>
      <c r="BC68" s="537"/>
      <c r="BD68" s="537"/>
      <c r="BE68" s="537"/>
      <c r="BF68" s="537"/>
      <c r="BG68" s="537"/>
      <c r="BH68" s="537"/>
    </row>
    <row r="69" spans="2:60" ht="6" customHeight="1" x14ac:dyDescent="0.15"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  <c r="AJ69" s="537"/>
      <c r="AK69" s="537"/>
      <c r="AL69" s="537"/>
      <c r="AM69" s="537"/>
      <c r="AN69" s="537"/>
      <c r="AO69" s="537"/>
      <c r="AP69" s="537"/>
      <c r="AQ69" s="537"/>
      <c r="AR69" s="537"/>
      <c r="AS69" s="537"/>
      <c r="AT69" s="537"/>
      <c r="AU69" s="537"/>
      <c r="AV69" s="537"/>
      <c r="AW69" s="537"/>
      <c r="AX69" s="537"/>
      <c r="AY69" s="537"/>
      <c r="AZ69" s="537"/>
      <c r="BA69" s="537"/>
      <c r="BB69" s="537"/>
      <c r="BC69" s="537"/>
      <c r="BD69" s="537"/>
      <c r="BE69" s="537"/>
      <c r="BF69" s="537"/>
      <c r="BG69" s="537"/>
      <c r="BH69" s="537"/>
    </row>
    <row r="70" spans="2:60" ht="6" customHeight="1" x14ac:dyDescent="0.15">
      <c r="B70" s="537"/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537"/>
      <c r="S70" s="537"/>
      <c r="T70" s="537"/>
      <c r="U70" s="537"/>
      <c r="V70" s="537"/>
      <c r="W70" s="537"/>
      <c r="X70" s="537"/>
      <c r="Y70" s="537"/>
      <c r="Z70" s="537"/>
      <c r="AA70" s="537"/>
      <c r="AB70" s="537"/>
      <c r="AC70" s="537"/>
      <c r="AD70" s="537"/>
      <c r="AE70" s="537"/>
      <c r="AF70" s="537"/>
      <c r="AG70" s="537"/>
      <c r="AH70" s="537"/>
      <c r="AI70" s="537"/>
      <c r="AJ70" s="537"/>
      <c r="AK70" s="537"/>
      <c r="AL70" s="537"/>
      <c r="AM70" s="537"/>
      <c r="AN70" s="537"/>
      <c r="AO70" s="537"/>
      <c r="AP70" s="537"/>
      <c r="AQ70" s="537"/>
      <c r="AR70" s="537"/>
      <c r="AS70" s="537"/>
      <c r="AT70" s="537"/>
      <c r="AU70" s="537"/>
      <c r="AV70" s="537"/>
      <c r="AW70" s="537"/>
      <c r="AX70" s="537"/>
      <c r="AY70" s="537"/>
      <c r="AZ70" s="537"/>
      <c r="BA70" s="537"/>
      <c r="BB70" s="537"/>
      <c r="BC70" s="537"/>
      <c r="BD70" s="537"/>
      <c r="BE70" s="537"/>
      <c r="BF70" s="537"/>
      <c r="BG70" s="537"/>
      <c r="BH70" s="537"/>
    </row>
    <row r="71" spans="2:60" ht="6" customHeight="1" x14ac:dyDescent="0.15"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7"/>
      <c r="AB71" s="537"/>
      <c r="AC71" s="537"/>
      <c r="AD71" s="537"/>
      <c r="AE71" s="537"/>
      <c r="AF71" s="537"/>
      <c r="AG71" s="537"/>
      <c r="AH71" s="537"/>
      <c r="AI71" s="537"/>
      <c r="AJ71" s="537"/>
      <c r="AK71" s="537"/>
      <c r="AL71" s="537"/>
      <c r="AM71" s="537"/>
      <c r="AN71" s="537"/>
      <c r="AO71" s="537"/>
      <c r="AP71" s="537"/>
      <c r="AQ71" s="537"/>
      <c r="AR71" s="537"/>
      <c r="AS71" s="537"/>
      <c r="AT71" s="537"/>
      <c r="AU71" s="537"/>
      <c r="AV71" s="537"/>
      <c r="AW71" s="537"/>
      <c r="AX71" s="537"/>
      <c r="AY71" s="537"/>
      <c r="AZ71" s="537"/>
      <c r="BA71" s="537"/>
      <c r="BB71" s="537"/>
      <c r="BC71" s="537"/>
      <c r="BD71" s="537"/>
      <c r="BE71" s="537"/>
      <c r="BF71" s="537"/>
      <c r="BG71" s="537"/>
      <c r="BH71" s="537"/>
    </row>
    <row r="72" spans="2:60" ht="6" customHeight="1" x14ac:dyDescent="0.15">
      <c r="B72" s="537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  <c r="AA72" s="537"/>
      <c r="AB72" s="537"/>
      <c r="AC72" s="537"/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37"/>
      <c r="AT72" s="537"/>
      <c r="AU72" s="537"/>
      <c r="AV72" s="537"/>
      <c r="AW72" s="537"/>
      <c r="AX72" s="537"/>
      <c r="AY72" s="537"/>
      <c r="AZ72" s="537"/>
      <c r="BA72" s="537"/>
      <c r="BB72" s="537"/>
      <c r="BC72" s="537"/>
      <c r="BD72" s="537"/>
      <c r="BE72" s="537"/>
      <c r="BF72" s="537"/>
      <c r="BG72" s="537"/>
      <c r="BH72" s="537"/>
    </row>
    <row r="73" spans="2:60" ht="6" customHeight="1" x14ac:dyDescent="0.15"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  <c r="AA73" s="537"/>
      <c r="AB73" s="537"/>
      <c r="AC73" s="537"/>
      <c r="AD73" s="537"/>
      <c r="AE73" s="537"/>
      <c r="AF73" s="537"/>
      <c r="AG73" s="537"/>
      <c r="AH73" s="537"/>
      <c r="AI73" s="537"/>
      <c r="AJ73" s="537"/>
      <c r="AK73" s="537"/>
      <c r="AL73" s="537"/>
      <c r="AM73" s="537"/>
      <c r="AN73" s="537"/>
      <c r="AO73" s="537"/>
      <c r="AP73" s="537"/>
      <c r="AQ73" s="537"/>
      <c r="AR73" s="537"/>
      <c r="AS73" s="537"/>
      <c r="AT73" s="537"/>
      <c r="AU73" s="537"/>
      <c r="AV73" s="537"/>
      <c r="AW73" s="537"/>
      <c r="AX73" s="537"/>
      <c r="AY73" s="537"/>
      <c r="AZ73" s="537"/>
      <c r="BA73" s="537"/>
      <c r="BB73" s="537"/>
      <c r="BC73" s="537"/>
      <c r="BD73" s="537"/>
      <c r="BE73" s="537"/>
      <c r="BF73" s="537"/>
      <c r="BG73" s="537"/>
      <c r="BH73" s="537"/>
    </row>
    <row r="74" spans="2:60" ht="6" customHeight="1" x14ac:dyDescent="0.15">
      <c r="B74" s="537"/>
      <c r="C74" s="537"/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37"/>
      <c r="W74" s="537"/>
      <c r="X74" s="537"/>
      <c r="Y74" s="537"/>
      <c r="Z74" s="537"/>
      <c r="AA74" s="537"/>
      <c r="AB74" s="537"/>
      <c r="AC74" s="537"/>
      <c r="AD74" s="537"/>
      <c r="AE74" s="537"/>
      <c r="AF74" s="537"/>
      <c r="AG74" s="537"/>
      <c r="AH74" s="537"/>
      <c r="AI74" s="537"/>
      <c r="AJ74" s="537"/>
      <c r="AK74" s="537"/>
      <c r="AL74" s="537"/>
      <c r="AM74" s="537"/>
      <c r="AN74" s="537"/>
      <c r="AO74" s="537"/>
      <c r="AP74" s="537"/>
      <c r="AQ74" s="537"/>
      <c r="AR74" s="537"/>
      <c r="AS74" s="537"/>
      <c r="AT74" s="537"/>
      <c r="AU74" s="537"/>
      <c r="AV74" s="537"/>
      <c r="AW74" s="537"/>
      <c r="AX74" s="537"/>
      <c r="AY74" s="537"/>
      <c r="AZ74" s="537"/>
      <c r="BA74" s="537"/>
      <c r="BB74" s="537"/>
      <c r="BC74" s="537"/>
      <c r="BD74" s="537"/>
      <c r="BE74" s="537"/>
      <c r="BF74" s="537"/>
      <c r="BG74" s="537"/>
      <c r="BH74" s="537"/>
    </row>
    <row r="75" spans="2:60" ht="6" customHeight="1" x14ac:dyDescent="0.15">
      <c r="B75" s="537"/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  <c r="AB75" s="537"/>
      <c r="AC75" s="537"/>
      <c r="AD75" s="537"/>
      <c r="AE75" s="537"/>
      <c r="AF75" s="537"/>
      <c r="AG75" s="537"/>
      <c r="AH75" s="537"/>
      <c r="AI75" s="537"/>
      <c r="AJ75" s="537"/>
      <c r="AK75" s="537"/>
      <c r="AL75" s="537"/>
      <c r="AM75" s="537"/>
      <c r="AN75" s="537"/>
      <c r="AO75" s="537"/>
      <c r="AP75" s="537"/>
      <c r="AQ75" s="537"/>
      <c r="AR75" s="537"/>
      <c r="AS75" s="537"/>
      <c r="AT75" s="537"/>
      <c r="AU75" s="537"/>
      <c r="AV75" s="537"/>
      <c r="AW75" s="537"/>
      <c r="AX75" s="537"/>
      <c r="AY75" s="537"/>
      <c r="AZ75" s="537"/>
      <c r="BA75" s="537"/>
      <c r="BB75" s="537"/>
      <c r="BC75" s="537"/>
      <c r="BD75" s="537"/>
      <c r="BE75" s="537"/>
      <c r="BF75" s="537"/>
      <c r="BG75" s="537"/>
      <c r="BH75" s="537"/>
    </row>
    <row r="76" spans="2:60" ht="6" customHeight="1" x14ac:dyDescent="0.15">
      <c r="B76" s="537"/>
      <c r="C76" s="537"/>
      <c r="D76" s="537"/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7"/>
      <c r="P76" s="537"/>
      <c r="Q76" s="537"/>
      <c r="R76" s="537"/>
      <c r="S76" s="537"/>
      <c r="T76" s="537"/>
      <c r="U76" s="537"/>
      <c r="V76" s="537"/>
      <c r="W76" s="537"/>
      <c r="X76" s="537"/>
      <c r="Y76" s="537"/>
      <c r="Z76" s="537"/>
      <c r="AA76" s="537"/>
      <c r="AB76" s="537"/>
      <c r="AC76" s="537"/>
      <c r="AD76" s="537"/>
      <c r="AE76" s="537"/>
      <c r="AF76" s="537"/>
      <c r="AG76" s="537"/>
      <c r="AH76" s="537"/>
      <c r="AI76" s="537"/>
      <c r="AJ76" s="537"/>
      <c r="AK76" s="537"/>
      <c r="AL76" s="537"/>
      <c r="AM76" s="537"/>
      <c r="AN76" s="537"/>
      <c r="AO76" s="537"/>
      <c r="AP76" s="537"/>
      <c r="AQ76" s="537"/>
      <c r="AR76" s="537"/>
      <c r="AS76" s="537"/>
      <c r="AT76" s="537"/>
      <c r="AU76" s="537"/>
      <c r="AV76" s="537"/>
      <c r="AW76" s="537"/>
      <c r="AX76" s="537"/>
      <c r="AY76" s="537"/>
      <c r="AZ76" s="537"/>
      <c r="BA76" s="537"/>
      <c r="BB76" s="537"/>
      <c r="BC76" s="537"/>
      <c r="BD76" s="537"/>
      <c r="BE76" s="537"/>
      <c r="BF76" s="537"/>
      <c r="BG76" s="537"/>
      <c r="BH76" s="537"/>
    </row>
    <row r="77" spans="2:60" ht="6" customHeight="1" x14ac:dyDescent="0.15">
      <c r="B77" s="537"/>
      <c r="C77" s="537"/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  <c r="AB77" s="537"/>
      <c r="AC77" s="537"/>
      <c r="AD77" s="537"/>
      <c r="AE77" s="537"/>
      <c r="AF77" s="537"/>
      <c r="AG77" s="537"/>
      <c r="AH77" s="537"/>
      <c r="AI77" s="537"/>
      <c r="AJ77" s="537"/>
      <c r="AK77" s="537"/>
      <c r="AL77" s="537"/>
      <c r="AM77" s="537"/>
      <c r="AN77" s="537"/>
      <c r="AO77" s="537"/>
      <c r="AP77" s="537"/>
      <c r="AQ77" s="537"/>
      <c r="AR77" s="537"/>
      <c r="AS77" s="537"/>
      <c r="AT77" s="537"/>
      <c r="AU77" s="537"/>
      <c r="AV77" s="537"/>
      <c r="AW77" s="537"/>
      <c r="AX77" s="537"/>
      <c r="AY77" s="537"/>
      <c r="AZ77" s="537"/>
      <c r="BA77" s="537"/>
      <c r="BB77" s="537"/>
      <c r="BC77" s="537"/>
      <c r="BD77" s="537"/>
      <c r="BE77" s="537"/>
      <c r="BF77" s="537"/>
      <c r="BG77" s="537"/>
      <c r="BH77" s="537"/>
    </row>
    <row r="78" spans="2:60" ht="6" customHeight="1" x14ac:dyDescent="0.15">
      <c r="B78" s="537"/>
      <c r="C78" s="537"/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  <c r="AA78" s="537"/>
      <c r="AB78" s="537"/>
      <c r="AC78" s="537"/>
      <c r="AD78" s="537"/>
      <c r="AE78" s="537"/>
      <c r="AF78" s="537"/>
      <c r="AG78" s="537"/>
      <c r="AH78" s="537"/>
      <c r="AI78" s="537"/>
      <c r="AJ78" s="537"/>
      <c r="AK78" s="537"/>
      <c r="AL78" s="537"/>
      <c r="AM78" s="537"/>
      <c r="AN78" s="537"/>
      <c r="AO78" s="537"/>
      <c r="AP78" s="537"/>
      <c r="AQ78" s="537"/>
      <c r="AR78" s="537"/>
      <c r="AS78" s="537"/>
      <c r="AT78" s="537"/>
      <c r="AU78" s="537"/>
      <c r="AV78" s="537"/>
      <c r="AW78" s="537"/>
      <c r="AX78" s="537"/>
      <c r="AY78" s="537"/>
      <c r="AZ78" s="537"/>
      <c r="BA78" s="537"/>
      <c r="BB78" s="537"/>
      <c r="BC78" s="537"/>
      <c r="BD78" s="537"/>
      <c r="BE78" s="537"/>
      <c r="BF78" s="537"/>
      <c r="BG78" s="537"/>
      <c r="BH78" s="537"/>
    </row>
    <row r="79" spans="2:60" ht="6" customHeight="1" x14ac:dyDescent="0.15">
      <c r="B79" s="537"/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7"/>
      <c r="AC79" s="537"/>
      <c r="AD79" s="537"/>
      <c r="AE79" s="537"/>
      <c r="AF79" s="537"/>
      <c r="AG79" s="537"/>
      <c r="AH79" s="537"/>
      <c r="AI79" s="537"/>
      <c r="AJ79" s="537"/>
      <c r="AK79" s="537"/>
      <c r="AL79" s="537"/>
      <c r="AM79" s="537"/>
      <c r="AN79" s="537"/>
      <c r="AO79" s="537"/>
      <c r="AP79" s="537"/>
      <c r="AQ79" s="537"/>
      <c r="AR79" s="537"/>
      <c r="AS79" s="537"/>
      <c r="AT79" s="537"/>
      <c r="AU79" s="537"/>
      <c r="AV79" s="537"/>
      <c r="AW79" s="537"/>
      <c r="AX79" s="537"/>
      <c r="AY79" s="537"/>
      <c r="AZ79" s="537"/>
      <c r="BA79" s="537"/>
      <c r="BB79" s="537"/>
      <c r="BC79" s="537"/>
      <c r="BD79" s="537"/>
      <c r="BE79" s="537"/>
      <c r="BF79" s="537"/>
      <c r="BG79" s="537"/>
      <c r="BH79" s="537"/>
    </row>
    <row r="80" spans="2:60" ht="6" customHeight="1" x14ac:dyDescent="0.15"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7"/>
      <c r="AL80" s="537"/>
      <c r="AM80" s="537"/>
      <c r="AN80" s="537"/>
      <c r="AO80" s="537"/>
      <c r="AP80" s="537"/>
      <c r="AQ80" s="537"/>
      <c r="AR80" s="537"/>
      <c r="AS80" s="537"/>
      <c r="AT80" s="537"/>
      <c r="AU80" s="537"/>
      <c r="AV80" s="537"/>
      <c r="AW80" s="537"/>
      <c r="AX80" s="537"/>
      <c r="AY80" s="537"/>
      <c r="AZ80" s="537"/>
      <c r="BA80" s="537"/>
      <c r="BB80" s="537"/>
      <c r="BC80" s="537"/>
      <c r="BD80" s="537"/>
      <c r="BE80" s="537"/>
      <c r="BF80" s="537"/>
      <c r="BG80" s="537"/>
      <c r="BH80" s="537"/>
    </row>
    <row r="81" spans="2:60" ht="6" customHeight="1" x14ac:dyDescent="0.15"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7"/>
      <c r="AC81" s="537"/>
      <c r="AD81" s="537"/>
      <c r="AE81" s="537"/>
      <c r="AF81" s="537"/>
      <c r="AG81" s="537"/>
      <c r="AH81" s="537"/>
      <c r="AI81" s="537"/>
      <c r="AJ81" s="537"/>
      <c r="AK81" s="537"/>
      <c r="AL81" s="537"/>
      <c r="AM81" s="537"/>
      <c r="AN81" s="537"/>
      <c r="AO81" s="537"/>
      <c r="AP81" s="537"/>
      <c r="AQ81" s="537"/>
      <c r="AR81" s="537"/>
      <c r="AS81" s="537"/>
      <c r="AT81" s="537"/>
      <c r="AU81" s="537"/>
      <c r="AV81" s="537"/>
      <c r="AW81" s="537"/>
      <c r="AX81" s="537"/>
      <c r="AY81" s="537"/>
      <c r="AZ81" s="537"/>
      <c r="BA81" s="537"/>
      <c r="BB81" s="537"/>
      <c r="BC81" s="537"/>
      <c r="BD81" s="537"/>
      <c r="BE81" s="537"/>
      <c r="BF81" s="537"/>
      <c r="BG81" s="537"/>
      <c r="BH81" s="537"/>
    </row>
    <row r="82" spans="2:60" ht="6" customHeight="1" x14ac:dyDescent="0.15">
      <c r="B82" s="537"/>
      <c r="C82" s="537"/>
      <c r="D82" s="537"/>
      <c r="E82" s="537"/>
      <c r="F82" s="537"/>
      <c r="G82" s="537"/>
      <c r="H82" s="537"/>
      <c r="I82" s="537"/>
      <c r="J82" s="537"/>
      <c r="K82" s="537"/>
      <c r="L82" s="537"/>
      <c r="M82" s="537"/>
      <c r="N82" s="537"/>
      <c r="O82" s="537"/>
      <c r="P82" s="537"/>
      <c r="Q82" s="537"/>
      <c r="R82" s="537"/>
      <c r="S82" s="537"/>
      <c r="T82" s="537"/>
      <c r="U82" s="537"/>
      <c r="V82" s="537"/>
      <c r="W82" s="537"/>
      <c r="X82" s="537"/>
      <c r="Y82" s="537"/>
      <c r="Z82" s="537"/>
      <c r="AA82" s="537"/>
      <c r="AB82" s="537"/>
      <c r="AC82" s="537"/>
      <c r="AD82" s="537"/>
      <c r="AE82" s="537"/>
      <c r="AF82" s="537"/>
      <c r="AG82" s="537"/>
      <c r="AH82" s="537"/>
      <c r="AI82" s="537"/>
      <c r="AJ82" s="537"/>
      <c r="AK82" s="537"/>
      <c r="AL82" s="537"/>
      <c r="AM82" s="537"/>
      <c r="AN82" s="537"/>
      <c r="AO82" s="537"/>
      <c r="AP82" s="537"/>
      <c r="AQ82" s="537"/>
      <c r="AR82" s="537"/>
      <c r="AS82" s="537"/>
      <c r="AT82" s="537"/>
      <c r="AU82" s="537"/>
      <c r="AV82" s="537"/>
      <c r="AW82" s="537"/>
      <c r="AX82" s="537"/>
      <c r="AY82" s="537"/>
      <c r="AZ82" s="537"/>
      <c r="BA82" s="537"/>
      <c r="BB82" s="537"/>
      <c r="BC82" s="537"/>
      <c r="BD82" s="537"/>
      <c r="BE82" s="537"/>
      <c r="BF82" s="537"/>
      <c r="BG82" s="537"/>
      <c r="BH82" s="537"/>
    </row>
    <row r="83" spans="2:60" ht="6" customHeight="1" x14ac:dyDescent="0.15"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  <c r="AE83" s="537"/>
      <c r="AF83" s="537"/>
      <c r="AG83" s="537"/>
      <c r="AH83" s="537"/>
      <c r="AI83" s="537"/>
      <c r="AJ83" s="537"/>
      <c r="AK83" s="537"/>
      <c r="AL83" s="537"/>
      <c r="AM83" s="537"/>
      <c r="AN83" s="537"/>
      <c r="AO83" s="537"/>
      <c r="AP83" s="537"/>
      <c r="AQ83" s="537"/>
      <c r="AR83" s="537"/>
      <c r="AS83" s="537"/>
      <c r="AT83" s="537"/>
      <c r="AU83" s="537"/>
      <c r="AV83" s="537"/>
      <c r="AW83" s="537"/>
      <c r="AX83" s="537"/>
      <c r="AY83" s="537"/>
      <c r="AZ83" s="537"/>
      <c r="BA83" s="537"/>
      <c r="BB83" s="537"/>
      <c r="BC83" s="537"/>
      <c r="BD83" s="537"/>
      <c r="BE83" s="537"/>
      <c r="BF83" s="537"/>
      <c r="BG83" s="537"/>
      <c r="BH83" s="537"/>
    </row>
    <row r="84" spans="2:60" ht="6" customHeight="1" x14ac:dyDescent="0.15">
      <c r="B84" s="537"/>
      <c r="C84" s="537"/>
      <c r="D84" s="537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  <c r="AF84" s="537"/>
      <c r="AG84" s="537"/>
      <c r="AH84" s="537"/>
      <c r="AI84" s="537"/>
      <c r="AJ84" s="537"/>
      <c r="AK84" s="537"/>
      <c r="AL84" s="537"/>
      <c r="AM84" s="537"/>
      <c r="AN84" s="537"/>
      <c r="AO84" s="537"/>
      <c r="AP84" s="537"/>
      <c r="AQ84" s="537"/>
      <c r="AR84" s="537"/>
      <c r="AS84" s="537"/>
      <c r="AT84" s="537"/>
      <c r="AU84" s="537"/>
      <c r="AV84" s="537"/>
      <c r="AW84" s="537"/>
      <c r="AX84" s="537"/>
      <c r="AY84" s="537"/>
      <c r="AZ84" s="537"/>
      <c r="BA84" s="537"/>
      <c r="BB84" s="537"/>
      <c r="BC84" s="537"/>
      <c r="BD84" s="537"/>
      <c r="BE84" s="537"/>
      <c r="BF84" s="537"/>
      <c r="BG84" s="537"/>
      <c r="BH84" s="537"/>
    </row>
    <row r="85" spans="2:60" ht="6" customHeight="1" x14ac:dyDescent="0.15">
      <c r="B85" s="537"/>
      <c r="C85" s="537"/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7"/>
      <c r="AH85" s="537"/>
      <c r="AI85" s="537"/>
      <c r="AJ85" s="537"/>
      <c r="AK85" s="537"/>
      <c r="AL85" s="537"/>
      <c r="AM85" s="537"/>
      <c r="AN85" s="537"/>
      <c r="AO85" s="537"/>
      <c r="AP85" s="537"/>
      <c r="AQ85" s="537"/>
      <c r="AR85" s="537"/>
      <c r="AS85" s="537"/>
      <c r="AT85" s="537"/>
      <c r="AU85" s="537"/>
      <c r="AV85" s="537"/>
      <c r="AW85" s="537"/>
      <c r="AX85" s="537"/>
      <c r="AY85" s="537"/>
      <c r="AZ85" s="537"/>
      <c r="BA85" s="537"/>
      <c r="BB85" s="537"/>
      <c r="BC85" s="537"/>
      <c r="BD85" s="537"/>
      <c r="BE85" s="537"/>
      <c r="BF85" s="537"/>
      <c r="BG85" s="537"/>
      <c r="BH85" s="537"/>
    </row>
    <row r="86" spans="2:60" ht="6" customHeight="1" x14ac:dyDescent="0.15">
      <c r="B86" s="537"/>
      <c r="C86" s="537"/>
      <c r="D86" s="537"/>
      <c r="E86" s="537"/>
      <c r="F86" s="537"/>
      <c r="G86" s="537"/>
      <c r="H86" s="537"/>
      <c r="I86" s="537"/>
      <c r="J86" s="537"/>
      <c r="K86" s="537"/>
      <c r="L86" s="537"/>
      <c r="M86" s="537"/>
      <c r="N86" s="537"/>
      <c r="O86" s="537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7"/>
      <c r="AA86" s="537"/>
      <c r="AB86" s="537"/>
      <c r="AC86" s="537"/>
      <c r="AD86" s="537"/>
      <c r="AE86" s="537"/>
      <c r="AF86" s="537"/>
      <c r="AG86" s="537"/>
      <c r="AH86" s="537"/>
      <c r="AI86" s="537"/>
      <c r="AJ86" s="537"/>
      <c r="AK86" s="537"/>
      <c r="AL86" s="537"/>
      <c r="AM86" s="537"/>
      <c r="AN86" s="537"/>
      <c r="AO86" s="537"/>
      <c r="AP86" s="537"/>
      <c r="AQ86" s="537"/>
      <c r="AR86" s="537"/>
      <c r="AS86" s="537"/>
      <c r="AT86" s="537"/>
      <c r="AU86" s="537"/>
      <c r="AV86" s="537"/>
      <c r="AW86" s="537"/>
      <c r="AX86" s="537"/>
      <c r="AY86" s="537"/>
      <c r="AZ86" s="537"/>
      <c r="BA86" s="537"/>
      <c r="BB86" s="537"/>
      <c r="BC86" s="537"/>
      <c r="BD86" s="537"/>
      <c r="BE86" s="537"/>
      <c r="BF86" s="537"/>
      <c r="BG86" s="537"/>
      <c r="BH86" s="537"/>
    </row>
    <row r="87" spans="2:60" ht="6" customHeight="1" x14ac:dyDescent="0.15">
      <c r="B87" s="537"/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  <c r="AA87" s="537"/>
      <c r="AB87" s="537"/>
      <c r="AC87" s="537"/>
      <c r="AD87" s="537"/>
      <c r="AE87" s="537"/>
      <c r="AF87" s="537"/>
      <c r="AG87" s="537"/>
      <c r="AH87" s="537"/>
      <c r="AI87" s="537"/>
      <c r="AJ87" s="537"/>
      <c r="AK87" s="537"/>
      <c r="AL87" s="537"/>
      <c r="AM87" s="537"/>
      <c r="AN87" s="537"/>
      <c r="AO87" s="537"/>
      <c r="AP87" s="537"/>
      <c r="AQ87" s="537"/>
      <c r="AR87" s="537"/>
      <c r="AS87" s="537"/>
      <c r="AT87" s="537"/>
      <c r="AU87" s="537"/>
      <c r="AV87" s="537"/>
      <c r="AW87" s="537"/>
      <c r="AX87" s="537"/>
      <c r="AY87" s="537"/>
      <c r="AZ87" s="537"/>
      <c r="BA87" s="537"/>
      <c r="BB87" s="537"/>
      <c r="BC87" s="537"/>
      <c r="BD87" s="537"/>
      <c r="BE87" s="537"/>
      <c r="BF87" s="537"/>
      <c r="BG87" s="537"/>
      <c r="BH87" s="537"/>
    </row>
    <row r="88" spans="2:60" ht="6" customHeight="1" x14ac:dyDescent="0.15">
      <c r="B88" s="537"/>
      <c r="C88" s="537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7"/>
      <c r="AL88" s="537"/>
      <c r="AM88" s="537"/>
      <c r="AN88" s="537"/>
      <c r="AO88" s="537"/>
      <c r="AP88" s="537"/>
      <c r="AQ88" s="537"/>
      <c r="AR88" s="537"/>
      <c r="AS88" s="537"/>
      <c r="AT88" s="537"/>
      <c r="AU88" s="537"/>
      <c r="AV88" s="537"/>
      <c r="AW88" s="537"/>
      <c r="AX88" s="537"/>
      <c r="AY88" s="537"/>
      <c r="AZ88" s="537"/>
      <c r="BA88" s="537"/>
      <c r="BB88" s="537"/>
      <c r="BC88" s="537"/>
      <c r="BD88" s="537"/>
      <c r="BE88" s="537"/>
      <c r="BF88" s="537"/>
      <c r="BG88" s="537"/>
      <c r="BH88" s="537"/>
    </row>
    <row r="89" spans="2:60" ht="6" customHeight="1" x14ac:dyDescent="0.15">
      <c r="B89" s="537"/>
      <c r="C89" s="537"/>
      <c r="D89" s="537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37"/>
      <c r="W89" s="537"/>
      <c r="X89" s="537"/>
      <c r="Y89" s="537"/>
      <c r="Z89" s="537"/>
      <c r="AA89" s="537"/>
      <c r="AB89" s="537"/>
      <c r="AC89" s="537"/>
      <c r="AD89" s="537"/>
      <c r="AE89" s="537"/>
      <c r="AF89" s="537"/>
      <c r="AG89" s="537"/>
      <c r="AH89" s="537"/>
      <c r="AI89" s="537"/>
      <c r="AJ89" s="537"/>
      <c r="AK89" s="537"/>
      <c r="AL89" s="537"/>
      <c r="AM89" s="537"/>
      <c r="AN89" s="537"/>
      <c r="AO89" s="537"/>
      <c r="AP89" s="537"/>
      <c r="AQ89" s="537"/>
      <c r="AR89" s="537"/>
      <c r="AS89" s="537"/>
      <c r="AT89" s="537"/>
      <c r="AU89" s="537"/>
      <c r="AV89" s="537"/>
      <c r="AW89" s="537"/>
      <c r="AX89" s="537"/>
      <c r="AY89" s="537"/>
      <c r="AZ89" s="537"/>
      <c r="BA89" s="537"/>
      <c r="BB89" s="537"/>
      <c r="BC89" s="537"/>
      <c r="BD89" s="537"/>
      <c r="BE89" s="537"/>
      <c r="BF89" s="537"/>
      <c r="BG89" s="537"/>
      <c r="BH89" s="537"/>
    </row>
    <row r="90" spans="2:60" ht="6" customHeight="1" x14ac:dyDescent="0.15">
      <c r="B90" s="537"/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  <c r="AA90" s="537"/>
      <c r="AB90" s="537"/>
      <c r="AC90" s="537"/>
      <c r="AD90" s="537"/>
      <c r="AE90" s="537"/>
      <c r="AF90" s="537"/>
      <c r="AG90" s="537"/>
      <c r="AH90" s="537"/>
      <c r="AI90" s="537"/>
      <c r="AJ90" s="537"/>
      <c r="AK90" s="537"/>
      <c r="AL90" s="537"/>
      <c r="AM90" s="537"/>
      <c r="AN90" s="537"/>
      <c r="AO90" s="537"/>
      <c r="AP90" s="537"/>
      <c r="AQ90" s="537"/>
      <c r="AR90" s="537"/>
      <c r="AS90" s="537"/>
      <c r="AT90" s="537"/>
      <c r="AU90" s="537"/>
      <c r="AV90" s="537"/>
      <c r="AW90" s="537"/>
      <c r="AX90" s="537"/>
      <c r="AY90" s="537"/>
      <c r="AZ90" s="537"/>
      <c r="BA90" s="537"/>
      <c r="BB90" s="537"/>
      <c r="BC90" s="537"/>
      <c r="BD90" s="537"/>
      <c r="BE90" s="537"/>
      <c r="BF90" s="537"/>
      <c r="BG90" s="537"/>
      <c r="BH90" s="537"/>
    </row>
    <row r="91" spans="2:60" ht="6" customHeight="1" x14ac:dyDescent="0.15">
      <c r="B91" s="537"/>
      <c r="C91" s="537"/>
      <c r="D91" s="537"/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537"/>
      <c r="U91" s="537"/>
      <c r="V91" s="537"/>
      <c r="W91" s="537"/>
      <c r="X91" s="537"/>
      <c r="Y91" s="537"/>
      <c r="Z91" s="537"/>
      <c r="AA91" s="537"/>
      <c r="AB91" s="537"/>
      <c r="AC91" s="537"/>
      <c r="AD91" s="537"/>
      <c r="AE91" s="537"/>
      <c r="AF91" s="537"/>
      <c r="AG91" s="537"/>
      <c r="AH91" s="537"/>
      <c r="AI91" s="537"/>
      <c r="AJ91" s="537"/>
      <c r="AK91" s="537"/>
      <c r="AL91" s="537"/>
      <c r="AM91" s="537"/>
      <c r="AN91" s="537"/>
      <c r="AO91" s="537"/>
      <c r="AP91" s="537"/>
      <c r="AQ91" s="537"/>
      <c r="AR91" s="537"/>
      <c r="AS91" s="537"/>
      <c r="AT91" s="537"/>
      <c r="AU91" s="537"/>
      <c r="AV91" s="537"/>
      <c r="AW91" s="537"/>
      <c r="AX91" s="537"/>
      <c r="AY91" s="537"/>
      <c r="AZ91" s="537"/>
      <c r="BA91" s="537"/>
      <c r="BB91" s="537"/>
      <c r="BC91" s="537"/>
      <c r="BD91" s="537"/>
      <c r="BE91" s="537"/>
      <c r="BF91" s="537"/>
      <c r="BG91" s="537"/>
      <c r="BH91" s="537"/>
    </row>
    <row r="92" spans="2:60" ht="6" customHeight="1" x14ac:dyDescent="0.15">
      <c r="B92" s="537"/>
      <c r="C92" s="537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537"/>
      <c r="U92" s="537"/>
      <c r="V92" s="537"/>
      <c r="W92" s="537"/>
      <c r="X92" s="537"/>
      <c r="Y92" s="537"/>
      <c r="Z92" s="537"/>
      <c r="AA92" s="537"/>
      <c r="AB92" s="537"/>
      <c r="AC92" s="537"/>
      <c r="AD92" s="537"/>
      <c r="AE92" s="537"/>
      <c r="AF92" s="537"/>
      <c r="AG92" s="537"/>
      <c r="AH92" s="537"/>
      <c r="AI92" s="537"/>
      <c r="AJ92" s="537"/>
      <c r="AK92" s="537"/>
      <c r="AL92" s="537"/>
      <c r="AM92" s="537"/>
      <c r="AN92" s="537"/>
      <c r="AO92" s="537"/>
      <c r="AP92" s="537"/>
      <c r="AQ92" s="537"/>
      <c r="AR92" s="537"/>
      <c r="AS92" s="537"/>
      <c r="AT92" s="537"/>
      <c r="AU92" s="537"/>
      <c r="AV92" s="537"/>
      <c r="AW92" s="537"/>
      <c r="AX92" s="537"/>
      <c r="AY92" s="537"/>
      <c r="AZ92" s="537"/>
      <c r="BA92" s="537"/>
      <c r="BB92" s="537"/>
      <c r="BC92" s="537"/>
      <c r="BD92" s="537"/>
      <c r="BE92" s="537"/>
      <c r="BF92" s="537"/>
      <c r="BG92" s="537"/>
      <c r="BH92" s="537"/>
    </row>
    <row r="93" spans="2:60" ht="6" customHeight="1" x14ac:dyDescent="0.15">
      <c r="B93" s="537"/>
      <c r="C93" s="537"/>
      <c r="D93" s="537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537"/>
      <c r="U93" s="537"/>
      <c r="V93" s="537"/>
      <c r="W93" s="537"/>
      <c r="X93" s="537"/>
      <c r="Y93" s="537"/>
      <c r="Z93" s="537"/>
      <c r="AA93" s="537"/>
      <c r="AB93" s="537"/>
      <c r="AC93" s="537"/>
      <c r="AD93" s="537"/>
      <c r="AE93" s="537"/>
      <c r="AF93" s="537"/>
      <c r="AG93" s="537"/>
      <c r="AH93" s="537"/>
      <c r="AI93" s="537"/>
      <c r="AJ93" s="537"/>
      <c r="AK93" s="537"/>
      <c r="AL93" s="537"/>
      <c r="AM93" s="537"/>
      <c r="AN93" s="537"/>
      <c r="AO93" s="537"/>
      <c r="AP93" s="537"/>
      <c r="AQ93" s="537"/>
      <c r="AR93" s="537"/>
      <c r="AS93" s="537"/>
      <c r="AT93" s="537"/>
      <c r="AU93" s="537"/>
      <c r="AV93" s="537"/>
      <c r="AW93" s="537"/>
      <c r="AX93" s="537"/>
      <c r="AY93" s="537"/>
      <c r="AZ93" s="537"/>
      <c r="BA93" s="537"/>
      <c r="BB93" s="537"/>
      <c r="BC93" s="537"/>
      <c r="BD93" s="537"/>
      <c r="BE93" s="537"/>
      <c r="BF93" s="537"/>
      <c r="BG93" s="537"/>
      <c r="BH93" s="537"/>
    </row>
    <row r="94" spans="2:60" ht="6" customHeight="1" x14ac:dyDescent="0.15">
      <c r="B94" s="537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537"/>
      <c r="AI94" s="537"/>
      <c r="AJ94" s="537"/>
      <c r="AK94" s="537"/>
      <c r="AL94" s="537"/>
      <c r="AM94" s="537"/>
      <c r="AN94" s="537"/>
      <c r="AO94" s="537"/>
      <c r="AP94" s="537"/>
      <c r="AQ94" s="537"/>
      <c r="AR94" s="537"/>
      <c r="AS94" s="537"/>
      <c r="AT94" s="537"/>
      <c r="AU94" s="537"/>
      <c r="AV94" s="537"/>
      <c r="AW94" s="537"/>
      <c r="AX94" s="537"/>
      <c r="AY94" s="537"/>
      <c r="AZ94" s="537"/>
      <c r="BA94" s="537"/>
      <c r="BB94" s="537"/>
      <c r="BC94" s="537"/>
      <c r="BD94" s="537"/>
      <c r="BE94" s="537"/>
      <c r="BF94" s="537"/>
      <c r="BG94" s="537"/>
      <c r="BH94" s="537"/>
    </row>
    <row r="95" spans="2:60" ht="6" customHeight="1" x14ac:dyDescent="0.15">
      <c r="B95" s="537"/>
      <c r="C95" s="537"/>
      <c r="D95" s="537"/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537"/>
      <c r="P95" s="537"/>
      <c r="Q95" s="537"/>
      <c r="R95" s="537"/>
      <c r="S95" s="537"/>
      <c r="T95" s="537"/>
      <c r="U95" s="537"/>
      <c r="V95" s="537"/>
      <c r="W95" s="537"/>
      <c r="X95" s="537"/>
      <c r="Y95" s="537"/>
      <c r="Z95" s="537"/>
      <c r="AA95" s="537"/>
      <c r="AB95" s="537"/>
      <c r="AC95" s="537"/>
      <c r="AD95" s="537"/>
      <c r="AE95" s="537"/>
      <c r="AF95" s="537"/>
      <c r="AG95" s="537"/>
      <c r="AH95" s="537"/>
      <c r="AI95" s="537"/>
      <c r="AJ95" s="537"/>
      <c r="AK95" s="537"/>
      <c r="AL95" s="537"/>
      <c r="AM95" s="537"/>
      <c r="AN95" s="537"/>
      <c r="AO95" s="537"/>
      <c r="AP95" s="537"/>
      <c r="AQ95" s="537"/>
      <c r="AR95" s="537"/>
      <c r="AS95" s="537"/>
      <c r="AT95" s="537"/>
      <c r="AU95" s="537"/>
      <c r="AV95" s="537"/>
      <c r="AW95" s="537"/>
      <c r="AX95" s="537"/>
      <c r="AY95" s="537"/>
      <c r="AZ95" s="537"/>
      <c r="BA95" s="537"/>
      <c r="BB95" s="537"/>
      <c r="BC95" s="537"/>
      <c r="BD95" s="537"/>
      <c r="BE95" s="537"/>
      <c r="BF95" s="537"/>
      <c r="BG95" s="537"/>
      <c r="BH95" s="537"/>
    </row>
    <row r="96" spans="2:60" ht="6" customHeight="1" x14ac:dyDescent="0.15">
      <c r="B96" s="537"/>
      <c r="C96" s="537"/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537"/>
      <c r="U96" s="537"/>
      <c r="V96" s="537"/>
      <c r="W96" s="537"/>
      <c r="X96" s="537"/>
      <c r="Y96" s="537"/>
      <c r="Z96" s="537"/>
      <c r="AA96" s="537"/>
      <c r="AB96" s="537"/>
      <c r="AC96" s="537"/>
      <c r="AD96" s="537"/>
      <c r="AE96" s="537"/>
      <c r="AF96" s="537"/>
      <c r="AG96" s="537"/>
      <c r="AH96" s="537"/>
      <c r="AI96" s="537"/>
      <c r="AJ96" s="537"/>
      <c r="AK96" s="537"/>
      <c r="AL96" s="537"/>
      <c r="AM96" s="537"/>
      <c r="AN96" s="537"/>
      <c r="AO96" s="537"/>
      <c r="AP96" s="537"/>
      <c r="AQ96" s="537"/>
      <c r="AR96" s="537"/>
      <c r="AS96" s="537"/>
      <c r="AT96" s="537"/>
      <c r="AU96" s="537"/>
      <c r="AV96" s="537"/>
      <c r="AW96" s="537"/>
      <c r="AX96" s="537"/>
      <c r="AY96" s="537"/>
      <c r="AZ96" s="537"/>
      <c r="BA96" s="537"/>
      <c r="BB96" s="537"/>
      <c r="BC96" s="537"/>
      <c r="BD96" s="537"/>
      <c r="BE96" s="537"/>
      <c r="BF96" s="537"/>
      <c r="BG96" s="537"/>
      <c r="BH96" s="537"/>
    </row>
    <row r="97" spans="2:60" ht="6" customHeight="1" x14ac:dyDescent="0.15">
      <c r="B97" s="537"/>
      <c r="C97" s="537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  <c r="AF97" s="537"/>
      <c r="AG97" s="537"/>
      <c r="AH97" s="537"/>
      <c r="AI97" s="537"/>
      <c r="AJ97" s="537"/>
      <c r="AK97" s="537"/>
      <c r="AL97" s="537"/>
      <c r="AM97" s="537"/>
      <c r="AN97" s="537"/>
      <c r="AO97" s="537"/>
      <c r="AP97" s="537"/>
      <c r="AQ97" s="537"/>
      <c r="AR97" s="537"/>
      <c r="AS97" s="537"/>
      <c r="AT97" s="537"/>
      <c r="AU97" s="537"/>
      <c r="AV97" s="537"/>
      <c r="AW97" s="537"/>
      <c r="AX97" s="537"/>
      <c r="AY97" s="537"/>
      <c r="AZ97" s="537"/>
      <c r="BA97" s="537"/>
      <c r="BB97" s="537"/>
      <c r="BC97" s="537"/>
      <c r="BD97" s="537"/>
      <c r="BE97" s="537"/>
      <c r="BF97" s="537"/>
      <c r="BG97" s="537"/>
      <c r="BH97" s="537"/>
    </row>
    <row r="98" spans="2:60" ht="6" customHeight="1" x14ac:dyDescent="0.15">
      <c r="B98" s="537"/>
      <c r="C98" s="537"/>
      <c r="D98" s="537"/>
      <c r="E98" s="537"/>
      <c r="F98" s="537"/>
      <c r="G98" s="537"/>
      <c r="H98" s="537"/>
      <c r="I98" s="537"/>
      <c r="J98" s="537"/>
      <c r="K98" s="537"/>
      <c r="L98" s="537"/>
      <c r="M98" s="537"/>
      <c r="N98" s="537"/>
      <c r="O98" s="537"/>
      <c r="P98" s="537"/>
      <c r="Q98" s="537"/>
      <c r="R98" s="537"/>
      <c r="S98" s="537"/>
      <c r="T98" s="537"/>
      <c r="U98" s="537"/>
      <c r="V98" s="537"/>
      <c r="W98" s="537"/>
      <c r="X98" s="537"/>
      <c r="Y98" s="537"/>
      <c r="Z98" s="537"/>
      <c r="AA98" s="537"/>
      <c r="AB98" s="537"/>
      <c r="AC98" s="537"/>
      <c r="AD98" s="537"/>
      <c r="AE98" s="537"/>
      <c r="AF98" s="537"/>
      <c r="AG98" s="537"/>
      <c r="AH98" s="537"/>
      <c r="AI98" s="537"/>
      <c r="AJ98" s="537"/>
      <c r="AK98" s="537"/>
      <c r="AL98" s="537"/>
      <c r="AM98" s="537"/>
      <c r="AN98" s="537"/>
      <c r="AO98" s="537"/>
      <c r="AP98" s="537"/>
      <c r="AQ98" s="537"/>
      <c r="AR98" s="537"/>
      <c r="AS98" s="537"/>
      <c r="AT98" s="537"/>
      <c r="AU98" s="537"/>
      <c r="AV98" s="537"/>
      <c r="AW98" s="537"/>
      <c r="AX98" s="537"/>
      <c r="AY98" s="537"/>
      <c r="AZ98" s="537"/>
      <c r="BA98" s="537"/>
      <c r="BB98" s="537"/>
      <c r="BC98" s="537"/>
      <c r="BD98" s="537"/>
      <c r="BE98" s="537"/>
      <c r="BF98" s="537"/>
      <c r="BG98" s="537"/>
      <c r="BH98" s="537"/>
    </row>
    <row r="99" spans="2:60" ht="6" customHeight="1" x14ac:dyDescent="0.15">
      <c r="B99" s="537"/>
      <c r="C99" s="537"/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537"/>
      <c r="Z99" s="537"/>
      <c r="AA99" s="537"/>
      <c r="AB99" s="537"/>
      <c r="AC99" s="537"/>
      <c r="AD99" s="537"/>
      <c r="AE99" s="537"/>
      <c r="AF99" s="537"/>
      <c r="AG99" s="537"/>
      <c r="AH99" s="537"/>
      <c r="AI99" s="537"/>
      <c r="AJ99" s="537"/>
      <c r="AK99" s="537"/>
      <c r="AL99" s="537"/>
      <c r="AM99" s="537"/>
      <c r="AN99" s="537"/>
      <c r="AO99" s="537"/>
      <c r="AP99" s="537"/>
      <c r="AQ99" s="537"/>
      <c r="AR99" s="537"/>
      <c r="AS99" s="537"/>
      <c r="AT99" s="537"/>
      <c r="AU99" s="537"/>
      <c r="AV99" s="537"/>
      <c r="AW99" s="537"/>
      <c r="AX99" s="537"/>
      <c r="AY99" s="537"/>
      <c r="AZ99" s="537"/>
      <c r="BA99" s="537"/>
      <c r="BB99" s="537"/>
      <c r="BC99" s="537"/>
      <c r="BD99" s="537"/>
      <c r="BE99" s="537"/>
      <c r="BF99" s="537"/>
      <c r="BG99" s="537"/>
      <c r="BH99" s="537"/>
    </row>
    <row r="100" spans="2:60" ht="6" customHeight="1" x14ac:dyDescent="0.15">
      <c r="B100" s="537"/>
      <c r="C100" s="537"/>
      <c r="D100" s="537"/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537"/>
      <c r="U100" s="537"/>
      <c r="V100" s="537"/>
      <c r="W100" s="537"/>
      <c r="X100" s="537"/>
      <c r="Y100" s="537"/>
      <c r="Z100" s="537"/>
      <c r="AA100" s="537"/>
      <c r="AB100" s="537"/>
      <c r="AC100" s="537"/>
      <c r="AD100" s="537"/>
      <c r="AE100" s="537"/>
      <c r="AF100" s="537"/>
      <c r="AG100" s="537"/>
      <c r="AH100" s="537"/>
      <c r="AI100" s="537"/>
      <c r="AJ100" s="537"/>
      <c r="AK100" s="537"/>
      <c r="AL100" s="537"/>
      <c r="AM100" s="537"/>
      <c r="AN100" s="537"/>
      <c r="AO100" s="537"/>
      <c r="AP100" s="537"/>
      <c r="AQ100" s="537"/>
      <c r="AR100" s="537"/>
      <c r="AS100" s="537"/>
      <c r="AT100" s="537"/>
      <c r="AU100" s="537"/>
      <c r="AV100" s="537"/>
      <c r="AW100" s="537"/>
      <c r="AX100" s="537"/>
      <c r="AY100" s="537"/>
      <c r="AZ100" s="537"/>
      <c r="BA100" s="537"/>
      <c r="BB100" s="537"/>
      <c r="BC100" s="537"/>
      <c r="BD100" s="537"/>
      <c r="BE100" s="537"/>
      <c r="BF100" s="537"/>
      <c r="BG100" s="537"/>
      <c r="BH100" s="537"/>
    </row>
    <row r="101" spans="2:60" ht="6" customHeight="1" x14ac:dyDescent="0.15"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7"/>
      <c r="AB101" s="537"/>
      <c r="AC101" s="537"/>
      <c r="AD101" s="537"/>
      <c r="AE101" s="537"/>
      <c r="AF101" s="537"/>
      <c r="AG101" s="537"/>
      <c r="AH101" s="537"/>
      <c r="AI101" s="537"/>
      <c r="AJ101" s="537"/>
      <c r="AK101" s="537"/>
      <c r="AL101" s="537"/>
      <c r="AM101" s="537"/>
      <c r="AN101" s="537"/>
      <c r="AO101" s="537"/>
      <c r="AP101" s="537"/>
      <c r="AQ101" s="537"/>
      <c r="AR101" s="537"/>
      <c r="AS101" s="537"/>
      <c r="AT101" s="537"/>
      <c r="AU101" s="537"/>
      <c r="AV101" s="537"/>
      <c r="AW101" s="537"/>
      <c r="AX101" s="537"/>
      <c r="AY101" s="537"/>
      <c r="AZ101" s="537"/>
      <c r="BA101" s="537"/>
      <c r="BB101" s="537"/>
      <c r="BC101" s="537"/>
      <c r="BD101" s="537"/>
      <c r="BE101" s="537"/>
      <c r="BF101" s="537"/>
      <c r="BG101" s="537"/>
      <c r="BH101" s="537"/>
    </row>
    <row r="102" spans="2:60" ht="6" customHeight="1" x14ac:dyDescent="0.15">
      <c r="B102" s="537"/>
      <c r="C102" s="537"/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/>
      <c r="P102" s="537"/>
      <c r="Q102" s="537"/>
      <c r="R102" s="537"/>
      <c r="S102" s="537"/>
      <c r="T102" s="537"/>
      <c r="U102" s="537"/>
      <c r="V102" s="537"/>
      <c r="W102" s="537"/>
      <c r="X102" s="537"/>
      <c r="Y102" s="537"/>
      <c r="Z102" s="537"/>
      <c r="AA102" s="537"/>
      <c r="AB102" s="537"/>
      <c r="AC102" s="537"/>
      <c r="AD102" s="537"/>
      <c r="AE102" s="537"/>
      <c r="AF102" s="537"/>
      <c r="AG102" s="537"/>
      <c r="AH102" s="537"/>
      <c r="AI102" s="537"/>
      <c r="AJ102" s="537"/>
      <c r="AK102" s="537"/>
      <c r="AL102" s="537"/>
      <c r="AM102" s="537"/>
      <c r="AN102" s="537"/>
      <c r="AO102" s="537"/>
      <c r="AP102" s="537"/>
      <c r="AQ102" s="537"/>
      <c r="AR102" s="537"/>
      <c r="AS102" s="537"/>
      <c r="AT102" s="537"/>
      <c r="AU102" s="537"/>
      <c r="AV102" s="537"/>
      <c r="AW102" s="537"/>
      <c r="AX102" s="537"/>
      <c r="AY102" s="537"/>
      <c r="AZ102" s="537"/>
      <c r="BA102" s="537"/>
      <c r="BB102" s="537"/>
      <c r="BC102" s="537"/>
      <c r="BD102" s="537"/>
      <c r="BE102" s="537"/>
      <c r="BF102" s="537"/>
      <c r="BG102" s="537"/>
      <c r="BH102" s="537"/>
    </row>
    <row r="103" spans="2:60" ht="6" customHeight="1" x14ac:dyDescent="0.15">
      <c r="B103" s="537"/>
      <c r="C103" s="537"/>
      <c r="D103" s="537"/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7"/>
      <c r="Q103" s="537"/>
      <c r="R103" s="537"/>
      <c r="S103" s="537"/>
      <c r="T103" s="537"/>
      <c r="U103" s="537"/>
      <c r="V103" s="537"/>
      <c r="W103" s="537"/>
      <c r="X103" s="537"/>
      <c r="Y103" s="537"/>
      <c r="Z103" s="537"/>
      <c r="AA103" s="537"/>
      <c r="AB103" s="537"/>
      <c r="AC103" s="537"/>
      <c r="AD103" s="537"/>
      <c r="AE103" s="537"/>
      <c r="AF103" s="537"/>
      <c r="AG103" s="537"/>
      <c r="AH103" s="537"/>
      <c r="AI103" s="537"/>
      <c r="AJ103" s="537"/>
      <c r="AK103" s="537"/>
      <c r="AL103" s="537"/>
      <c r="AM103" s="537"/>
      <c r="AN103" s="537"/>
      <c r="AO103" s="537"/>
      <c r="AP103" s="537"/>
      <c r="AQ103" s="537"/>
      <c r="AR103" s="537"/>
      <c r="AS103" s="537"/>
      <c r="AT103" s="537"/>
      <c r="AU103" s="537"/>
      <c r="AV103" s="537"/>
      <c r="AW103" s="537"/>
      <c r="AX103" s="537"/>
      <c r="AY103" s="537"/>
      <c r="AZ103" s="537"/>
      <c r="BA103" s="537"/>
      <c r="BB103" s="537"/>
      <c r="BC103" s="537"/>
      <c r="BD103" s="537"/>
      <c r="BE103" s="537"/>
      <c r="BF103" s="537"/>
      <c r="BG103" s="537"/>
      <c r="BH103" s="537"/>
    </row>
    <row r="104" spans="2:60" ht="6" customHeight="1" x14ac:dyDescent="0.15">
      <c r="B104" s="537"/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7"/>
      <c r="AI104" s="537"/>
      <c r="AJ104" s="537"/>
      <c r="AK104" s="537"/>
      <c r="AL104" s="537"/>
      <c r="AM104" s="537"/>
      <c r="AN104" s="537"/>
      <c r="AO104" s="537"/>
      <c r="AP104" s="537"/>
      <c r="AQ104" s="537"/>
      <c r="AR104" s="537"/>
      <c r="AS104" s="537"/>
      <c r="AT104" s="537"/>
      <c r="AU104" s="537"/>
      <c r="AV104" s="537"/>
      <c r="AW104" s="537"/>
      <c r="AX104" s="537"/>
      <c r="AY104" s="537"/>
      <c r="AZ104" s="537"/>
      <c r="BA104" s="537"/>
      <c r="BB104" s="537"/>
      <c r="BC104" s="537"/>
      <c r="BD104" s="537"/>
      <c r="BE104" s="537"/>
      <c r="BF104" s="537"/>
      <c r="BG104" s="537"/>
      <c r="BH104" s="537"/>
    </row>
    <row r="105" spans="2:60" ht="6" customHeight="1" x14ac:dyDescent="0.15">
      <c r="B105" s="537"/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  <c r="AA105" s="537"/>
      <c r="AB105" s="537"/>
      <c r="AC105" s="537"/>
      <c r="AD105" s="537"/>
      <c r="AE105" s="537"/>
      <c r="AF105" s="537"/>
      <c r="AG105" s="537"/>
      <c r="AH105" s="537"/>
      <c r="AI105" s="537"/>
      <c r="AJ105" s="537"/>
      <c r="AK105" s="537"/>
      <c r="AL105" s="537"/>
      <c r="AM105" s="537"/>
      <c r="AN105" s="537"/>
      <c r="AO105" s="537"/>
      <c r="AP105" s="537"/>
      <c r="AQ105" s="537"/>
      <c r="AR105" s="537"/>
      <c r="AS105" s="537"/>
      <c r="AT105" s="537"/>
      <c r="AU105" s="537"/>
      <c r="AV105" s="537"/>
      <c r="AW105" s="537"/>
      <c r="AX105" s="537"/>
      <c r="AY105" s="537"/>
      <c r="AZ105" s="537"/>
      <c r="BA105" s="537"/>
      <c r="BB105" s="537"/>
      <c r="BC105" s="537"/>
      <c r="BD105" s="537"/>
      <c r="BE105" s="537"/>
      <c r="BF105" s="537"/>
      <c r="BG105" s="537"/>
      <c r="BH105" s="537"/>
    </row>
    <row r="106" spans="2:60" ht="6" customHeight="1" x14ac:dyDescent="0.15">
      <c r="B106" s="537"/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37"/>
      <c r="R106" s="537"/>
      <c r="S106" s="537"/>
      <c r="T106" s="537"/>
      <c r="U106" s="537"/>
      <c r="V106" s="537"/>
      <c r="W106" s="537"/>
      <c r="X106" s="537"/>
      <c r="Y106" s="537"/>
      <c r="Z106" s="537"/>
      <c r="AA106" s="537"/>
      <c r="AB106" s="537"/>
      <c r="AC106" s="537"/>
      <c r="AD106" s="537"/>
      <c r="AE106" s="537"/>
      <c r="AF106" s="537"/>
      <c r="AG106" s="537"/>
      <c r="AH106" s="537"/>
      <c r="AI106" s="537"/>
      <c r="AJ106" s="537"/>
      <c r="AK106" s="537"/>
      <c r="AL106" s="537"/>
      <c r="AM106" s="537"/>
      <c r="AN106" s="537"/>
      <c r="AO106" s="537"/>
      <c r="AP106" s="537"/>
      <c r="AQ106" s="537"/>
      <c r="AR106" s="537"/>
      <c r="AS106" s="537"/>
      <c r="AT106" s="537"/>
      <c r="AU106" s="537"/>
      <c r="AV106" s="537"/>
      <c r="AW106" s="537"/>
      <c r="AX106" s="537"/>
      <c r="AY106" s="537"/>
      <c r="AZ106" s="537"/>
      <c r="BA106" s="537"/>
      <c r="BB106" s="537"/>
      <c r="BC106" s="537"/>
      <c r="BD106" s="537"/>
      <c r="BE106" s="537"/>
      <c r="BF106" s="537"/>
      <c r="BG106" s="537"/>
      <c r="BH106" s="537"/>
    </row>
    <row r="107" spans="2:60" ht="6" customHeight="1" x14ac:dyDescent="0.15"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  <c r="AA107" s="537"/>
      <c r="AB107" s="537"/>
      <c r="AC107" s="537"/>
      <c r="AD107" s="537"/>
      <c r="AE107" s="537"/>
      <c r="AF107" s="537"/>
      <c r="AG107" s="537"/>
      <c r="AH107" s="537"/>
      <c r="AI107" s="537"/>
      <c r="AJ107" s="537"/>
      <c r="AK107" s="537"/>
      <c r="AL107" s="537"/>
      <c r="AM107" s="537"/>
      <c r="AN107" s="537"/>
      <c r="AO107" s="537"/>
      <c r="AP107" s="537"/>
      <c r="AQ107" s="537"/>
      <c r="AR107" s="537"/>
      <c r="AS107" s="537"/>
      <c r="AT107" s="537"/>
      <c r="AU107" s="537"/>
      <c r="AV107" s="537"/>
      <c r="AW107" s="537"/>
      <c r="AX107" s="537"/>
      <c r="AY107" s="537"/>
      <c r="AZ107" s="537"/>
      <c r="BA107" s="537"/>
      <c r="BB107" s="537"/>
      <c r="BC107" s="537"/>
      <c r="BD107" s="537"/>
      <c r="BE107" s="537"/>
      <c r="BF107" s="537"/>
      <c r="BG107" s="537"/>
      <c r="BH107" s="537"/>
    </row>
    <row r="108" spans="2:60" ht="6" customHeight="1" x14ac:dyDescent="0.15">
      <c r="B108" s="537"/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  <c r="AF108" s="537"/>
      <c r="AG108" s="537"/>
      <c r="AH108" s="537"/>
      <c r="AI108" s="537"/>
      <c r="AJ108" s="537"/>
      <c r="AK108" s="537"/>
      <c r="AL108" s="537"/>
      <c r="AM108" s="537"/>
      <c r="AN108" s="537"/>
      <c r="AO108" s="537"/>
      <c r="AP108" s="537"/>
      <c r="AQ108" s="537"/>
      <c r="AR108" s="537"/>
      <c r="AS108" s="537"/>
      <c r="AT108" s="537"/>
      <c r="AU108" s="537"/>
      <c r="AV108" s="537"/>
      <c r="AW108" s="537"/>
      <c r="AX108" s="537"/>
      <c r="AY108" s="537"/>
      <c r="AZ108" s="537"/>
      <c r="BA108" s="537"/>
      <c r="BB108" s="537"/>
      <c r="BC108" s="537"/>
      <c r="BD108" s="537"/>
      <c r="BE108" s="537"/>
      <c r="BF108" s="537"/>
      <c r="BG108" s="537"/>
      <c r="BH108" s="537"/>
    </row>
    <row r="109" spans="2:60" ht="6" customHeight="1" x14ac:dyDescent="0.15">
      <c r="B109" s="537"/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537"/>
      <c r="AK109" s="537"/>
      <c r="AL109" s="537"/>
      <c r="AM109" s="537"/>
      <c r="AN109" s="537"/>
      <c r="AO109" s="537"/>
      <c r="AP109" s="537"/>
      <c r="AQ109" s="537"/>
      <c r="AR109" s="537"/>
      <c r="AS109" s="537"/>
      <c r="AT109" s="537"/>
      <c r="AU109" s="537"/>
      <c r="AV109" s="537"/>
      <c r="AW109" s="537"/>
      <c r="AX109" s="537"/>
      <c r="AY109" s="537"/>
      <c r="AZ109" s="537"/>
      <c r="BA109" s="537"/>
      <c r="BB109" s="537"/>
      <c r="BC109" s="537"/>
      <c r="BD109" s="537"/>
      <c r="BE109" s="537"/>
      <c r="BF109" s="537"/>
      <c r="BG109" s="537"/>
      <c r="BH109" s="537"/>
    </row>
    <row r="110" spans="2:60" ht="6" customHeight="1" x14ac:dyDescent="0.15">
      <c r="B110" s="537"/>
      <c r="C110" s="537"/>
      <c r="D110" s="537"/>
      <c r="E110" s="537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  <c r="Q110" s="537"/>
      <c r="R110" s="537"/>
      <c r="S110" s="537"/>
      <c r="T110" s="537"/>
      <c r="U110" s="537"/>
      <c r="V110" s="537"/>
      <c r="W110" s="537"/>
      <c r="X110" s="537"/>
      <c r="Y110" s="537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7"/>
      <c r="AJ110" s="537"/>
      <c r="AK110" s="537"/>
      <c r="AL110" s="537"/>
      <c r="AM110" s="537"/>
      <c r="AN110" s="537"/>
      <c r="AO110" s="537"/>
      <c r="AP110" s="537"/>
      <c r="AQ110" s="537"/>
      <c r="AR110" s="537"/>
      <c r="AS110" s="537"/>
      <c r="AT110" s="537"/>
      <c r="AU110" s="537"/>
      <c r="AV110" s="537"/>
      <c r="AW110" s="537"/>
      <c r="AX110" s="537"/>
      <c r="AY110" s="537"/>
      <c r="AZ110" s="537"/>
      <c r="BA110" s="537"/>
      <c r="BB110" s="537"/>
      <c r="BC110" s="537"/>
      <c r="BD110" s="537"/>
      <c r="BE110" s="537"/>
      <c r="BF110" s="537"/>
      <c r="BG110" s="537"/>
      <c r="BH110" s="537"/>
    </row>
    <row r="111" spans="2:60" ht="6" customHeight="1" x14ac:dyDescent="0.15"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7"/>
      <c r="X111" s="537"/>
      <c r="Y111" s="537"/>
      <c r="Z111" s="537"/>
      <c r="AA111" s="537"/>
      <c r="AB111" s="537"/>
      <c r="AC111" s="537"/>
      <c r="AD111" s="537"/>
      <c r="AE111" s="537"/>
      <c r="AF111" s="537"/>
      <c r="AG111" s="537"/>
      <c r="AH111" s="537"/>
      <c r="AI111" s="537"/>
      <c r="AJ111" s="537"/>
      <c r="AK111" s="537"/>
      <c r="AL111" s="537"/>
      <c r="AM111" s="537"/>
      <c r="AN111" s="537"/>
      <c r="AO111" s="537"/>
      <c r="AP111" s="537"/>
      <c r="AQ111" s="537"/>
      <c r="AR111" s="537"/>
      <c r="AS111" s="537"/>
      <c r="AT111" s="537"/>
      <c r="AU111" s="537"/>
      <c r="AV111" s="537"/>
      <c r="AW111" s="537"/>
      <c r="AX111" s="537"/>
      <c r="AY111" s="537"/>
      <c r="AZ111" s="537"/>
      <c r="BA111" s="537"/>
      <c r="BB111" s="537"/>
      <c r="BC111" s="537"/>
      <c r="BD111" s="537"/>
      <c r="BE111" s="537"/>
      <c r="BF111" s="537"/>
      <c r="BG111" s="537"/>
      <c r="BH111" s="537"/>
    </row>
    <row r="112" spans="2:60" ht="6" customHeight="1" x14ac:dyDescent="0.15">
      <c r="B112" s="537"/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  <c r="AF112" s="537"/>
      <c r="AG112" s="537"/>
      <c r="AH112" s="537"/>
      <c r="AI112" s="537"/>
      <c r="AJ112" s="537"/>
      <c r="AK112" s="537"/>
      <c r="AL112" s="537"/>
      <c r="AM112" s="537"/>
      <c r="AN112" s="537"/>
      <c r="AO112" s="537"/>
      <c r="AP112" s="537"/>
      <c r="AQ112" s="537"/>
      <c r="AR112" s="537"/>
      <c r="AS112" s="537"/>
      <c r="AT112" s="537"/>
      <c r="AU112" s="537"/>
      <c r="AV112" s="537"/>
      <c r="AW112" s="537"/>
      <c r="AX112" s="537"/>
      <c r="AY112" s="537"/>
      <c r="AZ112" s="537"/>
      <c r="BA112" s="537"/>
      <c r="BB112" s="537"/>
      <c r="BC112" s="537"/>
      <c r="BD112" s="537"/>
      <c r="BE112" s="537"/>
      <c r="BF112" s="537"/>
      <c r="BG112" s="537"/>
      <c r="BH112" s="537"/>
    </row>
    <row r="113" spans="2:60" ht="6" customHeight="1" x14ac:dyDescent="0.15">
      <c r="B113" s="537"/>
      <c r="C113" s="537"/>
      <c r="D113" s="537"/>
      <c r="E113" s="537"/>
      <c r="F113" s="537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  <c r="Q113" s="537"/>
      <c r="R113" s="537"/>
      <c r="S113" s="537"/>
      <c r="T113" s="537"/>
      <c r="U113" s="537"/>
      <c r="V113" s="537"/>
      <c r="W113" s="537"/>
      <c r="X113" s="537"/>
      <c r="Y113" s="537"/>
      <c r="Z113" s="537"/>
      <c r="AA113" s="537"/>
      <c r="AB113" s="537"/>
      <c r="AC113" s="537"/>
      <c r="AD113" s="537"/>
      <c r="AE113" s="537"/>
      <c r="AF113" s="537"/>
      <c r="AG113" s="537"/>
      <c r="AH113" s="537"/>
      <c r="AI113" s="537"/>
      <c r="AJ113" s="537"/>
      <c r="AK113" s="537"/>
      <c r="AL113" s="537"/>
      <c r="AM113" s="537"/>
      <c r="AN113" s="537"/>
      <c r="AO113" s="537"/>
      <c r="AP113" s="537"/>
      <c r="AQ113" s="537"/>
      <c r="AR113" s="537"/>
      <c r="AS113" s="537"/>
      <c r="AT113" s="537"/>
      <c r="AU113" s="537"/>
      <c r="AV113" s="537"/>
      <c r="AW113" s="537"/>
      <c r="AX113" s="537"/>
      <c r="AY113" s="537"/>
      <c r="AZ113" s="537"/>
      <c r="BA113" s="537"/>
      <c r="BB113" s="537"/>
      <c r="BC113" s="537"/>
      <c r="BD113" s="537"/>
      <c r="BE113" s="537"/>
      <c r="BF113" s="537"/>
      <c r="BG113" s="537"/>
      <c r="BH113" s="537"/>
    </row>
    <row r="114" spans="2:60" ht="6" customHeight="1" x14ac:dyDescent="0.15">
      <c r="B114" s="537"/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7"/>
      <c r="AJ114" s="537"/>
      <c r="AK114" s="537"/>
      <c r="AL114" s="537"/>
      <c r="AM114" s="537"/>
      <c r="AN114" s="537"/>
      <c r="AO114" s="537"/>
      <c r="AP114" s="537"/>
      <c r="AQ114" s="537"/>
      <c r="AR114" s="537"/>
      <c r="AS114" s="537"/>
      <c r="AT114" s="537"/>
      <c r="AU114" s="537"/>
      <c r="AV114" s="537"/>
      <c r="AW114" s="537"/>
      <c r="AX114" s="537"/>
      <c r="AY114" s="537"/>
      <c r="AZ114" s="537"/>
      <c r="BA114" s="537"/>
      <c r="BB114" s="537"/>
      <c r="BC114" s="537"/>
      <c r="BD114" s="537"/>
      <c r="BE114" s="537"/>
      <c r="BF114" s="537"/>
      <c r="BG114" s="537"/>
      <c r="BH114" s="537"/>
    </row>
    <row r="115" spans="2:60" ht="6" customHeight="1" x14ac:dyDescent="0.15">
      <c r="B115" s="537"/>
      <c r="C115" s="537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7"/>
      <c r="AK115" s="537"/>
      <c r="AL115" s="537"/>
      <c r="AM115" s="537"/>
      <c r="AN115" s="537"/>
      <c r="AO115" s="537"/>
      <c r="AP115" s="537"/>
      <c r="AQ115" s="537"/>
      <c r="AR115" s="537"/>
      <c r="AS115" s="537"/>
      <c r="AT115" s="537"/>
      <c r="AU115" s="537"/>
      <c r="AV115" s="537"/>
      <c r="AW115" s="537"/>
      <c r="AX115" s="537"/>
      <c r="AY115" s="537"/>
      <c r="AZ115" s="537"/>
      <c r="BA115" s="537"/>
      <c r="BB115" s="537"/>
      <c r="BC115" s="537"/>
      <c r="BD115" s="537"/>
      <c r="BE115" s="537"/>
      <c r="BF115" s="537"/>
      <c r="BG115" s="537"/>
      <c r="BH115" s="537"/>
    </row>
    <row r="116" spans="2:60" ht="6" customHeight="1" x14ac:dyDescent="0.15">
      <c r="B116" s="537"/>
      <c r="C116" s="537"/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  <c r="Q116" s="537"/>
      <c r="R116" s="537"/>
      <c r="S116" s="537"/>
      <c r="T116" s="537"/>
      <c r="U116" s="537"/>
      <c r="V116" s="537"/>
      <c r="W116" s="537"/>
      <c r="X116" s="537"/>
      <c r="Y116" s="537"/>
      <c r="Z116" s="537"/>
      <c r="AA116" s="537"/>
      <c r="AB116" s="537"/>
      <c r="AC116" s="537"/>
      <c r="AD116" s="537"/>
      <c r="AE116" s="537"/>
      <c r="AF116" s="537"/>
      <c r="AG116" s="537"/>
      <c r="AH116" s="537"/>
      <c r="AI116" s="537"/>
      <c r="AJ116" s="537"/>
      <c r="AK116" s="537"/>
      <c r="AL116" s="537"/>
      <c r="AM116" s="537"/>
      <c r="AN116" s="537"/>
      <c r="AO116" s="537"/>
      <c r="AP116" s="537"/>
      <c r="AQ116" s="537"/>
      <c r="AR116" s="537"/>
      <c r="AS116" s="537"/>
      <c r="AT116" s="537"/>
      <c r="AU116" s="537"/>
      <c r="AV116" s="537"/>
      <c r="AW116" s="537"/>
      <c r="AX116" s="537"/>
      <c r="AY116" s="537"/>
      <c r="AZ116" s="537"/>
      <c r="BA116" s="537"/>
      <c r="BB116" s="537"/>
      <c r="BC116" s="537"/>
      <c r="BD116" s="537"/>
      <c r="BE116" s="537"/>
      <c r="BF116" s="537"/>
      <c r="BG116" s="537"/>
      <c r="BH116" s="537"/>
    </row>
    <row r="117" spans="2:60" ht="6" customHeight="1" x14ac:dyDescent="0.15">
      <c r="B117" s="537"/>
      <c r="C117" s="537"/>
      <c r="D117" s="537"/>
      <c r="E117" s="537"/>
      <c r="F117" s="537"/>
      <c r="G117" s="537"/>
      <c r="H117" s="537"/>
      <c r="I117" s="537"/>
      <c r="J117" s="537"/>
      <c r="K117" s="537"/>
      <c r="L117" s="537"/>
      <c r="M117" s="537"/>
      <c r="N117" s="537"/>
      <c r="O117" s="537"/>
      <c r="P117" s="537"/>
      <c r="Q117" s="537"/>
      <c r="R117" s="537"/>
      <c r="S117" s="537"/>
      <c r="T117" s="537"/>
      <c r="U117" s="537"/>
      <c r="V117" s="537"/>
      <c r="W117" s="537"/>
      <c r="X117" s="537"/>
      <c r="Y117" s="537"/>
      <c r="Z117" s="537"/>
      <c r="AA117" s="537"/>
      <c r="AB117" s="537"/>
      <c r="AC117" s="537"/>
      <c r="AD117" s="537"/>
      <c r="AE117" s="537"/>
      <c r="AF117" s="537"/>
      <c r="AG117" s="537"/>
      <c r="AH117" s="537"/>
      <c r="AI117" s="537"/>
      <c r="AJ117" s="537"/>
      <c r="AK117" s="537"/>
      <c r="AL117" s="537"/>
      <c r="AM117" s="537"/>
      <c r="AN117" s="537"/>
      <c r="AO117" s="537"/>
      <c r="AP117" s="537"/>
      <c r="AQ117" s="537"/>
      <c r="AR117" s="537"/>
      <c r="AS117" s="537"/>
      <c r="AT117" s="537"/>
      <c r="AU117" s="537"/>
      <c r="AV117" s="537"/>
      <c r="AW117" s="537"/>
      <c r="AX117" s="537"/>
      <c r="AY117" s="537"/>
      <c r="AZ117" s="537"/>
      <c r="BA117" s="537"/>
      <c r="BB117" s="537"/>
      <c r="BC117" s="537"/>
      <c r="BD117" s="537"/>
      <c r="BE117" s="537"/>
      <c r="BF117" s="537"/>
      <c r="BG117" s="537"/>
      <c r="BH117" s="537"/>
    </row>
    <row r="118" spans="2:60" ht="6" customHeight="1" x14ac:dyDescent="0.15">
      <c r="B118" s="537"/>
      <c r="C118" s="537"/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  <c r="AA118" s="537"/>
      <c r="AB118" s="537"/>
      <c r="AC118" s="537"/>
      <c r="AD118" s="537"/>
      <c r="AE118" s="537"/>
      <c r="AF118" s="537"/>
      <c r="AG118" s="537"/>
      <c r="AH118" s="537"/>
      <c r="AI118" s="537"/>
      <c r="AJ118" s="537"/>
      <c r="AK118" s="537"/>
      <c r="AL118" s="537"/>
      <c r="AM118" s="537"/>
      <c r="AN118" s="537"/>
      <c r="AO118" s="537"/>
      <c r="AP118" s="537"/>
      <c r="AQ118" s="537"/>
      <c r="AR118" s="537"/>
      <c r="AS118" s="537"/>
      <c r="AT118" s="537"/>
      <c r="AU118" s="537"/>
      <c r="AV118" s="537"/>
      <c r="AW118" s="537"/>
      <c r="AX118" s="537"/>
      <c r="AY118" s="537"/>
      <c r="AZ118" s="537"/>
      <c r="BA118" s="537"/>
      <c r="BB118" s="537"/>
      <c r="BC118" s="537"/>
      <c r="BD118" s="537"/>
      <c r="BE118" s="537"/>
      <c r="BF118" s="537"/>
      <c r="BG118" s="537"/>
      <c r="BH118" s="537"/>
    </row>
    <row r="119" spans="2:60" ht="6" customHeight="1" x14ac:dyDescent="0.15">
      <c r="B119" s="537"/>
      <c r="C119" s="537"/>
      <c r="D119" s="537"/>
      <c r="E119" s="537"/>
      <c r="F119" s="537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  <c r="AB119" s="537"/>
      <c r="AC119" s="537"/>
      <c r="AD119" s="537"/>
      <c r="AE119" s="537"/>
      <c r="AF119" s="537"/>
      <c r="AG119" s="537"/>
      <c r="AH119" s="537"/>
      <c r="AI119" s="537"/>
      <c r="AJ119" s="537"/>
      <c r="AK119" s="537"/>
      <c r="AL119" s="537"/>
      <c r="AM119" s="537"/>
      <c r="AN119" s="537"/>
      <c r="AO119" s="537"/>
      <c r="AP119" s="537"/>
      <c r="AQ119" s="537"/>
      <c r="AR119" s="537"/>
      <c r="AS119" s="537"/>
      <c r="AT119" s="537"/>
      <c r="AU119" s="537"/>
      <c r="AV119" s="537"/>
      <c r="AW119" s="537"/>
      <c r="AX119" s="537"/>
      <c r="AY119" s="537"/>
      <c r="AZ119" s="537"/>
      <c r="BA119" s="537"/>
      <c r="BB119" s="537"/>
      <c r="BC119" s="537"/>
      <c r="BD119" s="537"/>
      <c r="BE119" s="537"/>
      <c r="BF119" s="537"/>
      <c r="BG119" s="537"/>
      <c r="BH119" s="537"/>
    </row>
    <row r="120" spans="2:60" ht="6" customHeight="1" x14ac:dyDescent="0.15">
      <c r="B120" s="537"/>
      <c r="C120" s="537"/>
      <c r="D120" s="537"/>
      <c r="E120" s="537"/>
      <c r="F120" s="537"/>
      <c r="G120" s="537"/>
      <c r="H120" s="537"/>
      <c r="I120" s="537"/>
      <c r="J120" s="537"/>
      <c r="K120" s="537"/>
      <c r="L120" s="537"/>
      <c r="M120" s="537"/>
      <c r="N120" s="537"/>
      <c r="O120" s="537"/>
      <c r="P120" s="537"/>
      <c r="Q120" s="537"/>
      <c r="R120" s="537"/>
      <c r="S120" s="537"/>
      <c r="T120" s="537"/>
      <c r="U120" s="537"/>
      <c r="V120" s="537"/>
      <c r="W120" s="537"/>
      <c r="X120" s="537"/>
      <c r="Y120" s="537"/>
      <c r="Z120" s="537"/>
      <c r="AA120" s="537"/>
      <c r="AB120" s="537"/>
      <c r="AC120" s="537"/>
      <c r="AD120" s="537"/>
      <c r="AE120" s="537"/>
      <c r="AF120" s="537"/>
      <c r="AG120" s="537"/>
      <c r="AH120" s="537"/>
      <c r="AI120" s="537"/>
      <c r="AJ120" s="537"/>
      <c r="AK120" s="537"/>
      <c r="AL120" s="537"/>
      <c r="AM120" s="537"/>
      <c r="AN120" s="537"/>
      <c r="AO120" s="537"/>
      <c r="AP120" s="537"/>
      <c r="AQ120" s="537"/>
      <c r="AR120" s="537"/>
      <c r="AS120" s="537"/>
      <c r="AT120" s="537"/>
      <c r="AU120" s="537"/>
      <c r="AV120" s="537"/>
      <c r="AW120" s="537"/>
      <c r="AX120" s="537"/>
      <c r="AY120" s="537"/>
      <c r="AZ120" s="537"/>
      <c r="BA120" s="537"/>
      <c r="BB120" s="537"/>
      <c r="BC120" s="537"/>
      <c r="BD120" s="537"/>
      <c r="BE120" s="537"/>
      <c r="BF120" s="537"/>
      <c r="BG120" s="537"/>
      <c r="BH120" s="537"/>
    </row>
    <row r="121" spans="2:60" ht="6" customHeight="1" x14ac:dyDescent="0.15">
      <c r="B121" s="537"/>
      <c r="C121" s="537"/>
      <c r="D121" s="537"/>
      <c r="E121" s="537"/>
      <c r="F121" s="537"/>
      <c r="G121" s="537"/>
      <c r="H121" s="537"/>
      <c r="I121" s="537"/>
      <c r="J121" s="537"/>
      <c r="K121" s="537"/>
      <c r="L121" s="537"/>
      <c r="M121" s="537"/>
      <c r="N121" s="537"/>
      <c r="O121" s="537"/>
      <c r="P121" s="537"/>
      <c r="Q121" s="537"/>
      <c r="R121" s="537"/>
      <c r="S121" s="537"/>
      <c r="T121" s="537"/>
      <c r="U121" s="537"/>
      <c r="V121" s="537"/>
      <c r="W121" s="537"/>
      <c r="X121" s="537"/>
      <c r="Y121" s="537"/>
      <c r="Z121" s="537"/>
      <c r="AA121" s="537"/>
      <c r="AB121" s="537"/>
      <c r="AC121" s="537"/>
      <c r="AD121" s="537"/>
      <c r="AE121" s="537"/>
      <c r="AF121" s="537"/>
      <c r="AG121" s="537"/>
      <c r="AH121" s="537"/>
      <c r="AI121" s="537"/>
      <c r="AJ121" s="537"/>
      <c r="AK121" s="537"/>
      <c r="AL121" s="537"/>
      <c r="AM121" s="537"/>
      <c r="AN121" s="537"/>
      <c r="AO121" s="537"/>
      <c r="AP121" s="537"/>
      <c r="AQ121" s="537"/>
      <c r="AR121" s="537"/>
      <c r="AS121" s="537"/>
      <c r="AT121" s="537"/>
      <c r="AU121" s="537"/>
      <c r="AV121" s="537"/>
      <c r="AW121" s="537"/>
      <c r="AX121" s="537"/>
      <c r="AY121" s="537"/>
      <c r="AZ121" s="537"/>
      <c r="BA121" s="537"/>
      <c r="BB121" s="537"/>
      <c r="BC121" s="537"/>
      <c r="BD121" s="537"/>
      <c r="BE121" s="537"/>
      <c r="BF121" s="537"/>
      <c r="BG121" s="537"/>
      <c r="BH121" s="537"/>
    </row>
    <row r="122" spans="2:60" ht="6" customHeight="1" x14ac:dyDescent="0.15">
      <c r="B122" s="537"/>
      <c r="C122" s="537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7"/>
      <c r="AK122" s="537"/>
      <c r="AL122" s="537"/>
      <c r="AM122" s="537"/>
      <c r="AN122" s="537"/>
      <c r="AO122" s="537"/>
      <c r="AP122" s="537"/>
      <c r="AQ122" s="537"/>
      <c r="AR122" s="537"/>
      <c r="AS122" s="537"/>
      <c r="AT122" s="537"/>
      <c r="AU122" s="537"/>
      <c r="AV122" s="537"/>
      <c r="AW122" s="537"/>
      <c r="AX122" s="537"/>
      <c r="AY122" s="537"/>
      <c r="AZ122" s="537"/>
      <c r="BA122" s="537"/>
      <c r="BB122" s="537"/>
      <c r="BC122" s="537"/>
      <c r="BD122" s="537"/>
      <c r="BE122" s="537"/>
      <c r="BF122" s="537"/>
      <c r="BG122" s="537"/>
      <c r="BH122" s="537"/>
    </row>
    <row r="123" spans="2:60" ht="6" customHeight="1" x14ac:dyDescent="0.15">
      <c r="B123" s="537"/>
      <c r="C123" s="537"/>
      <c r="D123" s="537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7"/>
      <c r="AE123" s="537"/>
      <c r="AF123" s="537"/>
      <c r="AG123" s="537"/>
      <c r="AH123" s="537"/>
      <c r="AI123" s="537"/>
      <c r="AJ123" s="537"/>
      <c r="AK123" s="537"/>
      <c r="AL123" s="537"/>
      <c r="AM123" s="537"/>
      <c r="AN123" s="537"/>
      <c r="AO123" s="537"/>
      <c r="AP123" s="537"/>
      <c r="AQ123" s="537"/>
      <c r="AR123" s="537"/>
      <c r="AS123" s="537"/>
      <c r="AT123" s="537"/>
      <c r="AU123" s="537"/>
      <c r="AV123" s="537"/>
      <c r="AW123" s="537"/>
      <c r="AX123" s="537"/>
      <c r="AY123" s="537"/>
      <c r="AZ123" s="537"/>
      <c r="BA123" s="537"/>
      <c r="BB123" s="537"/>
      <c r="BC123" s="537"/>
      <c r="BD123" s="537"/>
      <c r="BE123" s="537"/>
      <c r="BF123" s="537"/>
      <c r="BG123" s="537"/>
      <c r="BH123" s="537"/>
    </row>
    <row r="124" spans="2:60" ht="6" customHeight="1" x14ac:dyDescent="0.15">
      <c r="B124" s="537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7"/>
      <c r="AK124" s="537"/>
      <c r="AL124" s="537"/>
      <c r="AM124" s="537"/>
      <c r="AN124" s="537"/>
      <c r="AO124" s="537"/>
      <c r="AP124" s="537"/>
      <c r="AQ124" s="537"/>
      <c r="AR124" s="537"/>
      <c r="AS124" s="537"/>
      <c r="AT124" s="537"/>
      <c r="AU124" s="537"/>
      <c r="AV124" s="537"/>
      <c r="AW124" s="537"/>
      <c r="AX124" s="537"/>
      <c r="AY124" s="537"/>
      <c r="AZ124" s="537"/>
      <c r="BA124" s="537"/>
      <c r="BB124" s="537"/>
      <c r="BC124" s="537"/>
      <c r="BD124" s="537"/>
      <c r="BE124" s="537"/>
      <c r="BF124" s="537"/>
      <c r="BG124" s="537"/>
      <c r="BH124" s="537"/>
    </row>
    <row r="125" spans="2:60" ht="6" customHeight="1" x14ac:dyDescent="0.15"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537"/>
      <c r="AL125" s="537"/>
      <c r="AM125" s="537"/>
      <c r="AN125" s="537"/>
      <c r="AO125" s="537"/>
      <c r="AP125" s="537"/>
      <c r="AQ125" s="537"/>
      <c r="AR125" s="537"/>
      <c r="AS125" s="537"/>
      <c r="AT125" s="537"/>
      <c r="AU125" s="537"/>
      <c r="AV125" s="537"/>
      <c r="AW125" s="537"/>
      <c r="AX125" s="537"/>
      <c r="AY125" s="537"/>
      <c r="AZ125" s="537"/>
      <c r="BA125" s="537"/>
      <c r="BB125" s="537"/>
      <c r="BC125" s="537"/>
      <c r="BD125" s="537"/>
      <c r="BE125" s="537"/>
      <c r="BF125" s="537"/>
      <c r="BG125" s="537"/>
      <c r="BH125" s="537"/>
    </row>
    <row r="126" spans="2:60" ht="6" customHeight="1" x14ac:dyDescent="0.15">
      <c r="B126" s="537"/>
      <c r="C126" s="537"/>
      <c r="D126" s="537"/>
      <c r="E126" s="537"/>
      <c r="F126" s="537"/>
      <c r="G126" s="537"/>
      <c r="H126" s="537"/>
      <c r="I126" s="537"/>
      <c r="J126" s="537"/>
      <c r="K126" s="537"/>
      <c r="L126" s="537"/>
      <c r="M126" s="537"/>
      <c r="N126" s="537"/>
      <c r="O126" s="537"/>
      <c r="P126" s="537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7"/>
      <c r="AC126" s="537"/>
      <c r="AD126" s="537"/>
      <c r="AE126" s="537"/>
      <c r="AF126" s="537"/>
      <c r="AG126" s="537"/>
      <c r="AH126" s="537"/>
      <c r="AI126" s="537"/>
      <c r="AJ126" s="537"/>
      <c r="AK126" s="537"/>
      <c r="AL126" s="537"/>
      <c r="AM126" s="537"/>
      <c r="AN126" s="537"/>
      <c r="AO126" s="537"/>
      <c r="AP126" s="537"/>
      <c r="AQ126" s="537"/>
      <c r="AR126" s="537"/>
      <c r="AS126" s="537"/>
      <c r="AT126" s="537"/>
      <c r="AU126" s="537"/>
      <c r="AV126" s="537"/>
      <c r="AW126" s="537"/>
      <c r="AX126" s="537"/>
      <c r="AY126" s="537"/>
      <c r="AZ126" s="537"/>
      <c r="BA126" s="537"/>
      <c r="BB126" s="537"/>
      <c r="BC126" s="537"/>
      <c r="BD126" s="537"/>
      <c r="BE126" s="537"/>
      <c r="BF126" s="537"/>
      <c r="BG126" s="537"/>
      <c r="BH126" s="537"/>
    </row>
    <row r="127" spans="2:60" ht="6" customHeight="1" x14ac:dyDescent="0.15">
      <c r="B127" s="537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7"/>
      <c r="AJ127" s="537"/>
      <c r="AK127" s="537"/>
      <c r="AL127" s="537"/>
      <c r="AM127" s="537"/>
      <c r="AN127" s="537"/>
      <c r="AO127" s="537"/>
      <c r="AP127" s="537"/>
      <c r="AQ127" s="537"/>
      <c r="AR127" s="537"/>
      <c r="AS127" s="537"/>
      <c r="AT127" s="537"/>
      <c r="AU127" s="537"/>
      <c r="AV127" s="537"/>
      <c r="AW127" s="537"/>
      <c r="AX127" s="537"/>
      <c r="AY127" s="537"/>
      <c r="AZ127" s="537"/>
      <c r="BA127" s="537"/>
      <c r="BB127" s="537"/>
      <c r="BC127" s="537"/>
      <c r="BD127" s="537"/>
      <c r="BE127" s="537"/>
      <c r="BF127" s="537"/>
      <c r="BG127" s="537"/>
      <c r="BH127" s="537"/>
    </row>
    <row r="128" spans="2:60" ht="6" customHeight="1" x14ac:dyDescent="0.15">
      <c r="B128" s="537"/>
      <c r="C128" s="537"/>
      <c r="D128" s="537"/>
      <c r="E128" s="537"/>
      <c r="F128" s="537"/>
      <c r="G128" s="537"/>
      <c r="H128" s="537"/>
      <c r="I128" s="537"/>
      <c r="J128" s="537"/>
      <c r="K128" s="537"/>
      <c r="L128" s="537"/>
      <c r="M128" s="537"/>
      <c r="N128" s="537"/>
      <c r="O128" s="537"/>
      <c r="P128" s="537"/>
      <c r="Q128" s="537"/>
      <c r="R128" s="537"/>
      <c r="S128" s="537"/>
      <c r="T128" s="537"/>
      <c r="U128" s="537"/>
      <c r="V128" s="537"/>
      <c r="W128" s="537"/>
      <c r="X128" s="537"/>
      <c r="Y128" s="537"/>
      <c r="Z128" s="537"/>
      <c r="AA128" s="537"/>
      <c r="AB128" s="537"/>
      <c r="AC128" s="537"/>
      <c r="AD128" s="537"/>
      <c r="AE128" s="537"/>
      <c r="AF128" s="537"/>
      <c r="AG128" s="537"/>
      <c r="AH128" s="537"/>
      <c r="AI128" s="537"/>
      <c r="AJ128" s="537"/>
      <c r="AK128" s="537"/>
      <c r="AL128" s="537"/>
      <c r="AM128" s="537"/>
      <c r="AN128" s="537"/>
      <c r="AO128" s="537"/>
      <c r="AP128" s="537"/>
      <c r="AQ128" s="537"/>
      <c r="AR128" s="537"/>
      <c r="AS128" s="537"/>
      <c r="AT128" s="537"/>
      <c r="AU128" s="537"/>
      <c r="AV128" s="537"/>
      <c r="AW128" s="537"/>
      <c r="AX128" s="537"/>
      <c r="AY128" s="537"/>
      <c r="AZ128" s="537"/>
      <c r="BA128" s="537"/>
      <c r="BB128" s="537"/>
      <c r="BC128" s="537"/>
      <c r="BD128" s="537"/>
      <c r="BE128" s="537"/>
      <c r="BF128" s="537"/>
      <c r="BG128" s="537"/>
      <c r="BH128" s="537"/>
    </row>
    <row r="129" spans="1:61" ht="6" customHeight="1" x14ac:dyDescent="0.15">
      <c r="B129" s="537"/>
      <c r="C129" s="537"/>
      <c r="D129" s="537"/>
      <c r="E129" s="537"/>
      <c r="F129" s="537"/>
      <c r="G129" s="537"/>
      <c r="H129" s="537"/>
      <c r="I129" s="537"/>
      <c r="J129" s="537"/>
      <c r="K129" s="537"/>
      <c r="L129" s="537"/>
      <c r="M129" s="537"/>
      <c r="N129" s="537"/>
      <c r="O129" s="537"/>
      <c r="P129" s="537"/>
      <c r="Q129" s="537"/>
      <c r="R129" s="537"/>
      <c r="S129" s="537"/>
      <c r="T129" s="537"/>
      <c r="U129" s="537"/>
      <c r="V129" s="537"/>
      <c r="W129" s="537"/>
      <c r="X129" s="537"/>
      <c r="Y129" s="537"/>
      <c r="Z129" s="537"/>
      <c r="AA129" s="537"/>
      <c r="AB129" s="537"/>
      <c r="AC129" s="537"/>
      <c r="AD129" s="537"/>
      <c r="AE129" s="537"/>
      <c r="AF129" s="537"/>
      <c r="AG129" s="537"/>
      <c r="AH129" s="537"/>
      <c r="AI129" s="537"/>
      <c r="AJ129" s="537"/>
      <c r="AK129" s="537"/>
      <c r="AL129" s="537"/>
      <c r="AM129" s="537"/>
      <c r="AN129" s="537"/>
      <c r="AO129" s="537"/>
      <c r="AP129" s="537"/>
      <c r="AQ129" s="537"/>
      <c r="AR129" s="537"/>
      <c r="AS129" s="537"/>
      <c r="AT129" s="537"/>
      <c r="AU129" s="537"/>
      <c r="AV129" s="537"/>
      <c r="AW129" s="537"/>
      <c r="AX129" s="537"/>
      <c r="AY129" s="537"/>
      <c r="AZ129" s="537"/>
      <c r="BA129" s="537"/>
      <c r="BB129" s="537"/>
      <c r="BC129" s="537"/>
      <c r="BD129" s="537"/>
      <c r="BE129" s="537"/>
      <c r="BF129" s="537"/>
      <c r="BG129" s="537"/>
      <c r="BH129" s="537"/>
    </row>
    <row r="130" spans="1:61" ht="6" customHeight="1" x14ac:dyDescent="0.15">
      <c r="B130" s="537"/>
      <c r="C130" s="537"/>
      <c r="D130" s="537"/>
      <c r="E130" s="537"/>
      <c r="F130" s="537"/>
      <c r="G130" s="537"/>
      <c r="H130" s="537"/>
      <c r="I130" s="537"/>
      <c r="J130" s="537"/>
      <c r="K130" s="537"/>
      <c r="L130" s="537"/>
      <c r="M130" s="537"/>
      <c r="N130" s="537"/>
      <c r="O130" s="537"/>
      <c r="P130" s="537"/>
      <c r="Q130" s="537"/>
      <c r="R130" s="537"/>
      <c r="S130" s="537"/>
      <c r="T130" s="537"/>
      <c r="U130" s="537"/>
      <c r="V130" s="537"/>
      <c r="W130" s="537"/>
      <c r="X130" s="537"/>
      <c r="Y130" s="537"/>
      <c r="Z130" s="537"/>
      <c r="AA130" s="537"/>
      <c r="AB130" s="537"/>
      <c r="AC130" s="537"/>
      <c r="AD130" s="537"/>
      <c r="AE130" s="537"/>
      <c r="AF130" s="537"/>
      <c r="AG130" s="537"/>
      <c r="AH130" s="537"/>
      <c r="AI130" s="537"/>
      <c r="AJ130" s="537"/>
      <c r="AK130" s="537"/>
      <c r="AL130" s="537"/>
      <c r="AM130" s="537"/>
      <c r="AN130" s="537"/>
      <c r="AO130" s="537"/>
      <c r="AP130" s="537"/>
      <c r="AQ130" s="537"/>
      <c r="AR130" s="537"/>
      <c r="AS130" s="537"/>
      <c r="AT130" s="537"/>
      <c r="AU130" s="537"/>
      <c r="AV130" s="537"/>
      <c r="AW130" s="537"/>
      <c r="AX130" s="537"/>
      <c r="AY130" s="537"/>
      <c r="AZ130" s="537"/>
      <c r="BA130" s="537"/>
      <c r="BB130" s="537"/>
      <c r="BC130" s="537"/>
      <c r="BD130" s="537"/>
      <c r="BE130" s="537"/>
      <c r="BF130" s="537"/>
      <c r="BG130" s="537"/>
      <c r="BH130" s="537"/>
    </row>
    <row r="131" spans="1:61" ht="6" customHeight="1" x14ac:dyDescent="0.15"/>
    <row r="132" spans="1:61" ht="6" customHeight="1" x14ac:dyDescent="0.15"/>
    <row r="133" spans="1:61" ht="6" customHeight="1" x14ac:dyDescent="0.15"/>
    <row r="134" spans="1:61" ht="6" customHeight="1" x14ac:dyDescent="0.15"/>
    <row r="135" spans="1:61" ht="6" customHeight="1" x14ac:dyDescent="0.15"/>
    <row r="136" spans="1:61" ht="6" customHeight="1" x14ac:dyDescent="0.15"/>
    <row r="137" spans="1:61" ht="6" customHeight="1" x14ac:dyDescent="0.15"/>
    <row r="138" spans="1:61" ht="6" customHeight="1" x14ac:dyDescent="0.1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</row>
    <row r="139" spans="1:61" ht="6" customHeight="1" x14ac:dyDescent="0.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</row>
    <row r="140" spans="1:61" ht="6" customHeight="1" x14ac:dyDescent="0.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</row>
    <row r="141" spans="1:61" ht="6" customHeight="1" x14ac:dyDescent="0.1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</row>
    <row r="142" spans="1:61" ht="6" customHeight="1" x14ac:dyDescent="0.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</row>
    <row r="143" spans="1:61" ht="6" customHeight="1" x14ac:dyDescent="0.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</row>
    <row r="144" spans="1:61" ht="6" customHeight="1" x14ac:dyDescent="0.1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</row>
    <row r="145" spans="1:61" ht="6" customHeight="1" x14ac:dyDescent="0.1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</row>
    <row r="146" spans="1:61" ht="6" customHeight="1" x14ac:dyDescent="0.1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</row>
  </sheetData>
  <customSheetViews>
    <customSheetView guid="{1CD4367B-6F74-4412-9A95-1DA4DA2ACEC7}" scale="130" zeroValues="0" fitToPage="1">
      <selection activeCell="H16" sqref="H16:K18"/>
      <pageMargins left="0.3" right="0.26" top="0.34" bottom="0.24" header="0.24" footer="0.2"/>
      <pageSetup paperSize="9" scale="94" orientation="portrait" r:id="rId1"/>
    </customSheetView>
  </customSheetViews>
  <mergeCells count="27">
    <mergeCell ref="B31:BH130"/>
    <mergeCell ref="BI4:BI6"/>
    <mergeCell ref="AL7:AS9"/>
    <mergeCell ref="AT7:BI9"/>
    <mergeCell ref="B9:F11"/>
    <mergeCell ref="G9:U11"/>
    <mergeCell ref="AL10:AS18"/>
    <mergeCell ref="AT10:BI12"/>
    <mergeCell ref="B12:F13"/>
    <mergeCell ref="G12:N15"/>
    <mergeCell ref="O12:S15"/>
    <mergeCell ref="AV4:AX6"/>
    <mergeCell ref="AY4:BB6"/>
    <mergeCell ref="BC4:BC6"/>
    <mergeCell ref="BD4:BE6"/>
    <mergeCell ref="BF4:BF6"/>
    <mergeCell ref="BG4:BH6"/>
    <mergeCell ref="A19:BI23"/>
    <mergeCell ref="A27:B29"/>
    <mergeCell ref="C27:F29"/>
    <mergeCell ref="T12:AF15"/>
    <mergeCell ref="AT13:BI15"/>
    <mergeCell ref="B14:F15"/>
    <mergeCell ref="B16:G18"/>
    <mergeCell ref="H16:K18"/>
    <mergeCell ref="L16:M18"/>
    <mergeCell ref="AT16:BI18"/>
  </mergeCells>
  <phoneticPr fontId="19"/>
  <pageMargins left="0.3" right="0.26" top="0.34" bottom="0.24" header="0.24" footer="0.2"/>
  <pageSetup paperSize="9" scale="94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21" zoomScale="142" zoomScaleNormal="142" workbookViewId="0">
      <selection activeCell="R27" sqref="R27"/>
    </sheetView>
  </sheetViews>
  <sheetFormatPr defaultColWidth="3.125" defaultRowHeight="13.5" x14ac:dyDescent="0.15"/>
  <cols>
    <col min="1" max="1" width="3.625" style="1" customWidth="1"/>
    <col min="2" max="2" width="5.375" style="1" customWidth="1"/>
    <col min="3" max="3" width="7.125" style="1" customWidth="1"/>
    <col min="4" max="4" width="9" style="1" customWidth="1"/>
    <col min="5" max="5" width="4" style="1" customWidth="1"/>
    <col min="6" max="6" width="3.125" style="1" customWidth="1"/>
    <col min="7" max="7" width="12.875" style="1" customWidth="1"/>
    <col min="8" max="8" width="3.125" style="1" customWidth="1"/>
    <col min="9" max="9" width="12.875" style="1" customWidth="1"/>
    <col min="10" max="10" width="3.125" style="1" customWidth="1"/>
    <col min="11" max="11" width="12.875" style="1" customWidth="1"/>
    <col min="12" max="12" width="3.125" style="1" customWidth="1"/>
    <col min="13" max="13" width="3.875" style="1" customWidth="1"/>
    <col min="14" max="14" width="2.5" style="3" customWidth="1"/>
    <col min="15" max="15" width="3.75" style="1" customWidth="1"/>
    <col min="16" max="16" width="3.125" style="1" customWidth="1"/>
    <col min="17" max="17" width="12.625" style="3" customWidth="1"/>
    <col min="18" max="18" width="6.875" style="1" customWidth="1"/>
    <col min="19" max="16384" width="3.125" style="1"/>
  </cols>
  <sheetData>
    <row r="1" spans="1:20" ht="18" customHeight="1" x14ac:dyDescent="0.15">
      <c r="A1" s="16"/>
      <c r="B1" s="11"/>
      <c r="C1" s="11"/>
      <c r="D1"/>
      <c r="E1" s="8"/>
      <c r="F1"/>
      <c r="G1"/>
      <c r="H1"/>
      <c r="I1"/>
      <c r="J1"/>
      <c r="K1"/>
      <c r="L1"/>
      <c r="M1"/>
      <c r="N1"/>
      <c r="Q1" s="583" t="s">
        <v>105</v>
      </c>
      <c r="R1" s="583"/>
      <c r="S1"/>
      <c r="T1"/>
    </row>
    <row r="2" spans="1:20" ht="20.25" customHeight="1" x14ac:dyDescent="0.15">
      <c r="B2" s="23" t="s">
        <v>113</v>
      </c>
      <c r="C2" s="24"/>
      <c r="D2" s="24"/>
      <c r="E2" s="24"/>
      <c r="F2" s="24"/>
      <c r="G2" s="7"/>
      <c r="L2" s="584" t="s">
        <v>91</v>
      </c>
      <c r="M2" s="585"/>
      <c r="N2" s="586"/>
      <c r="O2" s="587"/>
      <c r="P2" s="587"/>
      <c r="Q2" s="587"/>
      <c r="R2" s="588"/>
    </row>
    <row r="3" spans="1:20" ht="13.5" customHeight="1" x14ac:dyDescent="0.15">
      <c r="A3" s="2"/>
      <c r="B3" s="25" t="s">
        <v>114</v>
      </c>
      <c r="C3" s="27"/>
      <c r="D3" s="26"/>
      <c r="L3" s="584" t="s">
        <v>89</v>
      </c>
      <c r="M3" s="585"/>
      <c r="N3" s="586"/>
      <c r="O3" s="589" t="s">
        <v>531</v>
      </c>
      <c r="P3" s="590"/>
      <c r="Q3" s="590"/>
      <c r="R3" s="591"/>
      <c r="S3" s="5"/>
    </row>
    <row r="4" spans="1:20" ht="20.25" customHeight="1" x14ac:dyDescent="0.15">
      <c r="B4" s="23" t="s">
        <v>115</v>
      </c>
      <c r="C4" s="24"/>
      <c r="D4" s="24"/>
      <c r="E4" s="23" t="s">
        <v>116</v>
      </c>
      <c r="F4" s="24"/>
      <c r="G4" s="24"/>
      <c r="H4" s="28"/>
      <c r="I4" s="28"/>
      <c r="L4" s="584"/>
      <c r="M4" s="585"/>
      <c r="N4" s="586"/>
      <c r="O4" s="592" t="s">
        <v>538</v>
      </c>
      <c r="P4" s="593"/>
      <c r="Q4" s="593"/>
      <c r="R4" s="594"/>
    </row>
    <row r="5" spans="1:20" ht="20.25" customHeight="1" x14ac:dyDescent="0.15">
      <c r="B5" s="21" t="s">
        <v>111</v>
      </c>
      <c r="C5" s="22"/>
      <c r="D5" s="20" t="s">
        <v>112</v>
      </c>
      <c r="L5" s="584"/>
      <c r="M5" s="585"/>
      <c r="N5" s="586"/>
      <c r="O5" s="595" t="s">
        <v>90</v>
      </c>
      <c r="P5" s="596"/>
      <c r="Q5" s="596"/>
      <c r="R5" s="597"/>
    </row>
    <row r="6" spans="1:20" ht="24.75" customHeight="1" x14ac:dyDescent="0.2">
      <c r="A6" s="580" t="s">
        <v>161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</row>
    <row r="7" spans="1:20" ht="24.75" customHeight="1" x14ac:dyDescent="0.15">
      <c r="A7" s="12" t="s">
        <v>35</v>
      </c>
      <c r="B7" s="4" t="s">
        <v>168</v>
      </c>
      <c r="C7" s="4"/>
    </row>
    <row r="8" spans="1:20" ht="62.25" customHeight="1" x14ac:dyDescent="0.15">
      <c r="A8" s="6"/>
      <c r="B8" s="581" t="s">
        <v>48</v>
      </c>
      <c r="C8" s="581"/>
      <c r="D8" s="581"/>
      <c r="E8" s="15" t="s">
        <v>1</v>
      </c>
      <c r="F8" s="582" t="s">
        <v>53</v>
      </c>
      <c r="G8" s="582"/>
      <c r="H8" s="582" t="s">
        <v>54</v>
      </c>
      <c r="I8" s="582"/>
      <c r="J8" s="582" t="s">
        <v>59</v>
      </c>
      <c r="K8" s="582"/>
      <c r="L8" s="582" t="s">
        <v>61</v>
      </c>
      <c r="M8" s="582"/>
      <c r="N8" s="582"/>
      <c r="O8" s="582"/>
      <c r="P8" s="582" t="s">
        <v>62</v>
      </c>
      <c r="Q8" s="582"/>
      <c r="R8" s="15" t="s">
        <v>2</v>
      </c>
    </row>
    <row r="9" spans="1:20" ht="21" customHeight="1" x14ac:dyDescent="0.15">
      <c r="A9" s="6" t="s">
        <v>36</v>
      </c>
      <c r="B9" s="543" t="s">
        <v>44</v>
      </c>
      <c r="C9" s="543"/>
      <c r="D9" s="543"/>
      <c r="E9" s="6">
        <v>2</v>
      </c>
      <c r="F9" s="29"/>
      <c r="G9" s="6" t="s">
        <v>49</v>
      </c>
      <c r="H9" s="29"/>
      <c r="I9" s="6" t="s">
        <v>55</v>
      </c>
      <c r="J9" s="29"/>
      <c r="K9" s="6" t="s">
        <v>12</v>
      </c>
      <c r="L9" s="544"/>
      <c r="M9" s="544"/>
      <c r="N9" s="544"/>
      <c r="O9" s="544"/>
      <c r="P9" s="544"/>
      <c r="Q9" s="544"/>
      <c r="R9" s="13" t="str">
        <f t="shared" ref="R9:R15" si="0">IF(F9="○",E9*1,IF(H9="○",E9*3,IF(J9="○",E9*5,IF(L9="○",E9*10,IF(W9="○",E9*15,"")))))</f>
        <v/>
      </c>
    </row>
    <row r="10" spans="1:20" ht="21" customHeight="1" x14ac:dyDescent="0.15">
      <c r="A10" s="6" t="s">
        <v>37</v>
      </c>
      <c r="B10" s="543" t="s">
        <v>45</v>
      </c>
      <c r="C10" s="543"/>
      <c r="D10" s="543"/>
      <c r="E10" s="6">
        <v>1</v>
      </c>
      <c r="F10" s="29"/>
      <c r="G10" s="6" t="s">
        <v>50</v>
      </c>
      <c r="H10" s="29"/>
      <c r="I10" s="6" t="s">
        <v>56</v>
      </c>
      <c r="J10" s="29"/>
      <c r="K10" s="14"/>
      <c r="L10" s="544"/>
      <c r="M10" s="544"/>
      <c r="N10" s="544"/>
      <c r="O10" s="544"/>
      <c r="P10" s="544"/>
      <c r="Q10" s="544"/>
      <c r="R10" s="13" t="str">
        <f t="shared" si="0"/>
        <v/>
      </c>
    </row>
    <row r="11" spans="1:20" ht="36" customHeight="1" x14ac:dyDescent="0.15">
      <c r="A11" s="6" t="s">
        <v>38</v>
      </c>
      <c r="B11" s="543" t="s">
        <v>46</v>
      </c>
      <c r="C11" s="543"/>
      <c r="D11" s="543"/>
      <c r="E11" s="6">
        <v>1</v>
      </c>
      <c r="F11" s="29"/>
      <c r="G11" s="9" t="s">
        <v>51</v>
      </c>
      <c r="H11" s="29"/>
      <c r="I11" s="9" t="s">
        <v>57</v>
      </c>
      <c r="J11" s="29"/>
      <c r="K11" s="6" t="s">
        <v>4</v>
      </c>
      <c r="L11" s="544"/>
      <c r="M11" s="544"/>
      <c r="N11" s="544"/>
      <c r="O11" s="544"/>
      <c r="P11" s="544"/>
      <c r="Q11" s="544"/>
      <c r="R11" s="13" t="str">
        <f t="shared" si="0"/>
        <v/>
      </c>
    </row>
    <row r="12" spans="1:20" ht="21" customHeight="1" x14ac:dyDescent="0.15">
      <c r="A12" s="6" t="s">
        <v>39</v>
      </c>
      <c r="B12" s="543" t="s">
        <v>5</v>
      </c>
      <c r="C12" s="543"/>
      <c r="D12" s="543"/>
      <c r="E12" s="6">
        <v>3</v>
      </c>
      <c r="F12" s="29"/>
      <c r="G12" s="6" t="s">
        <v>27</v>
      </c>
      <c r="H12" s="29"/>
      <c r="I12" s="6" t="s">
        <v>6</v>
      </c>
      <c r="J12" s="544"/>
      <c r="K12" s="544"/>
      <c r="L12" s="544"/>
      <c r="M12" s="544"/>
      <c r="N12" s="544"/>
      <c r="O12" s="544"/>
      <c r="P12" s="544"/>
      <c r="Q12" s="544"/>
      <c r="R12" s="13" t="str">
        <f t="shared" si="0"/>
        <v/>
      </c>
    </row>
    <row r="13" spans="1:20" ht="21" customHeight="1" x14ac:dyDescent="0.15">
      <c r="A13" s="6" t="s">
        <v>40</v>
      </c>
      <c r="B13" s="543" t="s">
        <v>47</v>
      </c>
      <c r="C13" s="543"/>
      <c r="D13" s="543"/>
      <c r="E13" s="6">
        <v>2</v>
      </c>
      <c r="F13" s="29"/>
      <c r="G13" s="6" t="s">
        <v>52</v>
      </c>
      <c r="H13" s="29"/>
      <c r="I13" s="6" t="s">
        <v>58</v>
      </c>
      <c r="J13" s="29"/>
      <c r="K13" s="6" t="s">
        <v>60</v>
      </c>
      <c r="L13" s="579"/>
      <c r="M13" s="579"/>
      <c r="N13" s="579"/>
      <c r="O13" s="579"/>
      <c r="P13" s="579"/>
      <c r="Q13" s="579"/>
      <c r="R13" s="13" t="str">
        <f t="shared" si="0"/>
        <v/>
      </c>
    </row>
    <row r="14" spans="1:20" ht="21" customHeight="1" x14ac:dyDescent="0.15">
      <c r="A14" s="6" t="s">
        <v>41</v>
      </c>
      <c r="B14" s="543" t="s">
        <v>7</v>
      </c>
      <c r="C14" s="543"/>
      <c r="D14" s="543"/>
      <c r="E14" s="6">
        <v>5</v>
      </c>
      <c r="F14" s="29"/>
      <c r="G14" s="6" t="s">
        <v>34</v>
      </c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13" t="str">
        <f>IF(F14="○",E14*1,IF(H14="○",E14*3,IF(J14="○",E14*5,IF(L14="○",E14*10,IF(W14="○",E14*15,"")))))</f>
        <v/>
      </c>
    </row>
    <row r="15" spans="1:20" ht="36" customHeight="1" x14ac:dyDescent="0.15">
      <c r="A15" s="6" t="s">
        <v>42</v>
      </c>
      <c r="B15" s="543" t="s">
        <v>8</v>
      </c>
      <c r="C15" s="543"/>
      <c r="D15" s="543"/>
      <c r="E15" s="6">
        <v>1</v>
      </c>
      <c r="F15" s="29"/>
      <c r="G15" s="9" t="s">
        <v>28</v>
      </c>
      <c r="H15" s="29"/>
      <c r="I15" s="9" t="s">
        <v>29</v>
      </c>
      <c r="J15" s="29"/>
      <c r="K15" s="6" t="s">
        <v>13</v>
      </c>
      <c r="L15" s="544"/>
      <c r="M15" s="544"/>
      <c r="N15" s="544"/>
      <c r="O15" s="544"/>
      <c r="P15" s="544"/>
      <c r="Q15" s="544"/>
      <c r="R15" s="13" t="str">
        <f t="shared" si="0"/>
        <v/>
      </c>
    </row>
    <row r="16" spans="1:20" ht="21" customHeight="1" x14ac:dyDescent="0.15">
      <c r="A16" s="6" t="s">
        <v>43</v>
      </c>
      <c r="B16" s="543" t="s">
        <v>9</v>
      </c>
      <c r="C16" s="543"/>
      <c r="D16" s="543"/>
      <c r="E16" s="6">
        <v>1</v>
      </c>
      <c r="F16" s="29"/>
      <c r="G16" s="6" t="s">
        <v>14</v>
      </c>
      <c r="H16" s="29"/>
      <c r="I16" s="6" t="s">
        <v>15</v>
      </c>
      <c r="J16" s="29"/>
      <c r="K16" s="6" t="s">
        <v>16</v>
      </c>
      <c r="L16" s="544"/>
      <c r="M16" s="544"/>
      <c r="N16" s="544"/>
      <c r="O16" s="544"/>
      <c r="P16" s="544"/>
      <c r="Q16" s="544"/>
      <c r="R16" s="13" t="str">
        <f>IF(F16="○",E16*1,IF(H16="○",E16*3,IF(J16="○",E16*5,IF(L16="○",E16*10,IF(W16="○",E16*15,"")))))</f>
        <v/>
      </c>
    </row>
    <row r="17" spans="1:18" ht="32.25" customHeight="1" x14ac:dyDescent="0.15">
      <c r="A17" s="565" t="s">
        <v>63</v>
      </c>
      <c r="B17" s="566" t="s">
        <v>162</v>
      </c>
      <c r="C17" s="567"/>
      <c r="D17" s="568"/>
      <c r="E17" s="565">
        <v>2</v>
      </c>
      <c r="F17" s="572" t="s">
        <v>471</v>
      </c>
      <c r="G17" s="573" t="s">
        <v>163</v>
      </c>
      <c r="H17" s="574"/>
      <c r="I17" s="574"/>
      <c r="J17" s="574"/>
      <c r="K17" s="574"/>
      <c r="L17" s="574"/>
      <c r="M17" s="574"/>
      <c r="N17" s="574"/>
      <c r="O17" s="574"/>
      <c r="P17" s="574"/>
      <c r="Q17" s="575"/>
      <c r="R17" s="565" t="str">
        <f>IF(F17="○",E17*1,IF(H17="○",E17*3,IF(J17="○",E17*5,"")))</f>
        <v/>
      </c>
    </row>
    <row r="18" spans="1:18" ht="14.25" customHeight="1" x14ac:dyDescent="0.15">
      <c r="A18" s="565"/>
      <c r="B18" s="569"/>
      <c r="C18" s="570"/>
      <c r="D18" s="571"/>
      <c r="E18" s="565"/>
      <c r="F18" s="572"/>
      <c r="G18" s="576"/>
      <c r="H18" s="577"/>
      <c r="I18" s="577"/>
      <c r="J18" s="577"/>
      <c r="K18" s="577"/>
      <c r="L18" s="577"/>
      <c r="M18" s="577"/>
      <c r="N18" s="577"/>
      <c r="O18" s="577"/>
      <c r="P18" s="577"/>
      <c r="Q18" s="578"/>
      <c r="R18" s="565"/>
    </row>
    <row r="19" spans="1:18" ht="51" customHeight="1" x14ac:dyDescent="0.15">
      <c r="A19" s="6" t="s">
        <v>70</v>
      </c>
      <c r="B19" s="543" t="s">
        <v>10</v>
      </c>
      <c r="C19" s="543"/>
      <c r="D19" s="543"/>
      <c r="E19" s="6">
        <v>1</v>
      </c>
      <c r="F19" s="29"/>
      <c r="G19" s="6" t="s">
        <v>78</v>
      </c>
      <c r="H19" s="29"/>
      <c r="I19" s="10" t="s">
        <v>79</v>
      </c>
      <c r="J19" s="29"/>
      <c r="K19" s="6" t="s">
        <v>17</v>
      </c>
      <c r="L19" s="544"/>
      <c r="M19" s="544"/>
      <c r="N19" s="544"/>
      <c r="O19" s="544"/>
      <c r="P19" s="544"/>
      <c r="Q19" s="544"/>
      <c r="R19" s="13" t="str">
        <f>IF(F19="○",E19*1,IF(H19="○",E19*3,IF(J19="○",E19*5,IF(L19="○",E19*10,IF(W19="○",E19*15,"")))))</f>
        <v/>
      </c>
    </row>
    <row r="20" spans="1:18" ht="33" customHeight="1" x14ac:dyDescent="0.15">
      <c r="A20" s="6" t="s">
        <v>71</v>
      </c>
      <c r="B20" s="545" t="s">
        <v>65</v>
      </c>
      <c r="C20" s="545"/>
      <c r="D20" s="545"/>
      <c r="E20" s="6">
        <v>1</v>
      </c>
      <c r="F20" s="29"/>
      <c r="G20" s="6" t="s">
        <v>18</v>
      </c>
      <c r="H20" s="29"/>
      <c r="I20" s="6" t="s">
        <v>19</v>
      </c>
      <c r="J20" s="29"/>
      <c r="K20" s="6" t="s">
        <v>20</v>
      </c>
      <c r="L20" s="544"/>
      <c r="M20" s="544"/>
      <c r="N20" s="544"/>
      <c r="O20" s="544"/>
      <c r="P20" s="544"/>
      <c r="Q20" s="544"/>
      <c r="R20" s="13" t="str">
        <f>IF(F20="○",E20*1,IF(H20="○",E20*3,IF(J20="○",E20*5,IF(L20="○",E20*10,IF(W20="○",E20*15,"")))))</f>
        <v/>
      </c>
    </row>
    <row r="21" spans="1:18" ht="21" customHeight="1" x14ac:dyDescent="0.15">
      <c r="A21" s="6" t="s">
        <v>72</v>
      </c>
      <c r="B21" s="545" t="s">
        <v>164</v>
      </c>
      <c r="C21" s="545"/>
      <c r="D21" s="545"/>
      <c r="E21" s="6">
        <v>3</v>
      </c>
      <c r="F21" s="29"/>
      <c r="G21" s="6" t="s">
        <v>165</v>
      </c>
      <c r="H21" s="29"/>
      <c r="I21" s="6" t="s">
        <v>166</v>
      </c>
      <c r="J21" s="29"/>
      <c r="K21" s="6" t="s">
        <v>167</v>
      </c>
      <c r="L21" s="561"/>
      <c r="M21" s="562"/>
      <c r="N21" s="562"/>
      <c r="O21" s="563"/>
      <c r="P21" s="564"/>
      <c r="Q21" s="563"/>
      <c r="R21" s="13" t="e">
        <f>IF(F21="○",E21*1,IF(H21="○",E21*3,IF(J21="○",E21*5,IF(#REF!="○",E21*10,IF(#REF!="○",E21*15,"")))))</f>
        <v>#REF!</v>
      </c>
    </row>
    <row r="22" spans="1:18" ht="21" customHeight="1" x14ac:dyDescent="0.15">
      <c r="A22" s="6" t="s">
        <v>73</v>
      </c>
      <c r="B22" s="543" t="s">
        <v>66</v>
      </c>
      <c r="C22" s="543"/>
      <c r="D22" s="543"/>
      <c r="E22" s="6">
        <v>1</v>
      </c>
      <c r="F22" s="29"/>
      <c r="G22" s="6" t="s">
        <v>21</v>
      </c>
      <c r="H22" s="29"/>
      <c r="I22" s="6" t="s">
        <v>22</v>
      </c>
      <c r="J22" s="29"/>
      <c r="K22" s="6" t="s">
        <v>23</v>
      </c>
      <c r="L22" s="544"/>
      <c r="M22" s="544"/>
      <c r="N22" s="544"/>
      <c r="O22" s="544"/>
      <c r="P22" s="544"/>
      <c r="Q22" s="544"/>
      <c r="R22" s="13" t="str">
        <f>IF(F22="○",E22*1,IF(H22="○",E22*3,IF(J22="○",E22*5,IF(L22="○",E22*10,IF(W22="○",E22*15,"")))))</f>
        <v/>
      </c>
    </row>
    <row r="23" spans="1:18" ht="45" customHeight="1" x14ac:dyDescent="0.15">
      <c r="A23" s="6" t="s">
        <v>74</v>
      </c>
      <c r="B23" s="545" t="s">
        <v>67</v>
      </c>
      <c r="C23" s="545"/>
      <c r="D23" s="545"/>
      <c r="E23" s="6">
        <v>1</v>
      </c>
      <c r="F23" s="29"/>
      <c r="G23" s="6" t="s">
        <v>24</v>
      </c>
      <c r="H23" s="29"/>
      <c r="I23" s="6" t="s">
        <v>25</v>
      </c>
      <c r="J23" s="29"/>
      <c r="K23" s="6" t="s">
        <v>26</v>
      </c>
      <c r="L23" s="544"/>
      <c r="M23" s="544"/>
      <c r="N23" s="544"/>
      <c r="O23" s="544"/>
      <c r="P23" s="544"/>
      <c r="Q23" s="544"/>
      <c r="R23" s="13" t="str">
        <f>IF(F23="○",E23*1,IF(H23="○",E23*3,IF(J23="○",E23*5,IF(L23="○",E23*10,IF(W23="○",E23*15,"")))))</f>
        <v/>
      </c>
    </row>
    <row r="24" spans="1:18" ht="35.25" customHeight="1" x14ac:dyDescent="0.15">
      <c r="A24" s="6" t="s">
        <v>75</v>
      </c>
      <c r="B24" s="545" t="s">
        <v>68</v>
      </c>
      <c r="C24" s="545"/>
      <c r="D24" s="545"/>
      <c r="E24" s="6">
        <v>2</v>
      </c>
      <c r="F24" s="29"/>
      <c r="G24" s="9" t="s">
        <v>81</v>
      </c>
      <c r="H24" s="29"/>
      <c r="I24" s="9" t="s">
        <v>82</v>
      </c>
      <c r="J24" s="29"/>
      <c r="K24" s="9" t="s">
        <v>83</v>
      </c>
      <c r="L24" s="29"/>
      <c r="M24" s="558" t="s">
        <v>84</v>
      </c>
      <c r="N24" s="559"/>
      <c r="O24" s="560"/>
      <c r="P24" s="544"/>
      <c r="Q24" s="544"/>
      <c r="R24" s="13" t="str">
        <f>IF(F24="○",E24*1,IF(H24="○",E24*3,IF(J24="○",E24*5,IF(L24="○",E24*10,IF(W24="○",E24*15,"")))))</f>
        <v/>
      </c>
    </row>
    <row r="25" spans="1:18" ht="34.5" customHeight="1" x14ac:dyDescent="0.15">
      <c r="A25" s="6" t="s">
        <v>76</v>
      </c>
      <c r="B25" s="545" t="s">
        <v>69</v>
      </c>
      <c r="C25" s="545"/>
      <c r="D25" s="545"/>
      <c r="E25" s="6">
        <v>2</v>
      </c>
      <c r="F25" s="29"/>
      <c r="G25" s="6" t="s">
        <v>85</v>
      </c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13" t="str">
        <f>IF(F25="","",F25*2)</f>
        <v/>
      </c>
    </row>
    <row r="26" spans="1:18" ht="21" customHeight="1" x14ac:dyDescent="0.15">
      <c r="A26" s="6" t="s">
        <v>77</v>
      </c>
      <c r="B26" s="543" t="s">
        <v>11</v>
      </c>
      <c r="C26" s="543"/>
      <c r="D26" s="543"/>
      <c r="E26" s="6">
        <v>5</v>
      </c>
      <c r="F26" s="29"/>
      <c r="G26" s="6" t="s">
        <v>85</v>
      </c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146" t="str">
        <f>IF(F26="","",F26*5)</f>
        <v/>
      </c>
    </row>
    <row r="27" spans="1:18" ht="21" customHeight="1" x14ac:dyDescent="0.15">
      <c r="A27" s="145" t="s">
        <v>92</v>
      </c>
      <c r="B27" s="555" t="s">
        <v>535</v>
      </c>
      <c r="C27" s="556"/>
      <c r="D27" s="557"/>
      <c r="E27" s="148">
        <v>5</v>
      </c>
      <c r="F27" s="149"/>
      <c r="G27" s="148" t="s">
        <v>536</v>
      </c>
      <c r="H27" s="552"/>
      <c r="I27" s="553"/>
      <c r="J27" s="553"/>
      <c r="K27" s="553"/>
      <c r="L27" s="553"/>
      <c r="M27" s="553"/>
      <c r="N27" s="553"/>
      <c r="O27" s="553"/>
      <c r="P27" s="553"/>
      <c r="Q27" s="554"/>
      <c r="R27" s="146" t="str">
        <f>IF(F27="○",5,"")</f>
        <v/>
      </c>
    </row>
    <row r="28" spans="1:18" ht="21" customHeight="1" x14ac:dyDescent="0.15">
      <c r="A28" s="6"/>
      <c r="B28" s="546" t="s">
        <v>109</v>
      </c>
      <c r="C28" s="547"/>
      <c r="D28" s="548"/>
      <c r="E28" s="6"/>
      <c r="F28" s="29"/>
      <c r="G28" s="549" t="s">
        <v>110</v>
      </c>
      <c r="H28" s="550"/>
      <c r="I28" s="550"/>
      <c r="J28" s="550"/>
      <c r="K28" s="550"/>
      <c r="L28" s="550"/>
      <c r="M28" s="550"/>
      <c r="N28" s="550"/>
      <c r="O28" s="550"/>
      <c r="P28" s="550"/>
      <c r="Q28" s="551"/>
      <c r="R28" s="146"/>
    </row>
    <row r="29" spans="1:18" ht="36" customHeight="1" x14ac:dyDescent="0.15">
      <c r="A29" s="541" t="s">
        <v>98</v>
      </c>
      <c r="B29" s="541"/>
      <c r="C29" s="541"/>
      <c r="D29" s="541"/>
      <c r="E29" s="541" t="s">
        <v>31</v>
      </c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2" t="s">
        <v>97</v>
      </c>
      <c r="Q29" s="542"/>
      <c r="R29" s="13" t="e">
        <f>IF(OR(SUM(R9:R26)=0,SUM(R9:R26)=""),"",SUM(R9:R26))</f>
        <v>#REF!</v>
      </c>
    </row>
    <row r="30" spans="1:18" ht="21" customHeight="1" x14ac:dyDescent="0.15">
      <c r="A30" s="6" t="s">
        <v>534</v>
      </c>
      <c r="B30" s="543" t="s">
        <v>87</v>
      </c>
      <c r="C30" s="543"/>
      <c r="D30" s="543"/>
      <c r="E30" s="6">
        <v>7</v>
      </c>
      <c r="F30" s="29"/>
      <c r="G30" s="6" t="s">
        <v>88</v>
      </c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13" t="str">
        <f>IF(F30="○",E30*1,IF(H30="○",E30*3,IF(J30="○",E30*5,IF(L30="○",E30*10,IF(W30="○",E30*15,"")))))</f>
        <v/>
      </c>
    </row>
    <row r="31" spans="1:18" ht="36.75" customHeight="1" x14ac:dyDescent="0.15">
      <c r="A31" s="6" t="s">
        <v>448</v>
      </c>
      <c r="B31" s="545" t="s">
        <v>93</v>
      </c>
      <c r="C31" s="545"/>
      <c r="D31" s="545"/>
      <c r="E31" s="6">
        <v>5</v>
      </c>
      <c r="F31" s="29"/>
      <c r="G31" s="6" t="s">
        <v>94</v>
      </c>
      <c r="H31" s="29"/>
      <c r="I31" s="6" t="s">
        <v>95</v>
      </c>
      <c r="J31" s="29"/>
      <c r="K31" s="6" t="s">
        <v>96</v>
      </c>
      <c r="L31" s="544"/>
      <c r="M31" s="544"/>
      <c r="N31" s="544"/>
      <c r="O31" s="544"/>
      <c r="P31" s="544"/>
      <c r="Q31" s="544"/>
      <c r="R31" s="13" t="str">
        <f>IF(F31="○",E31*1,IF(H31="○",E31*3,IF(J31="○",E31*5,IF(L31="○",E31*10,IF(W31="○",E31*15,"")))))</f>
        <v/>
      </c>
    </row>
    <row r="32" spans="1:18" ht="36" customHeight="1" x14ac:dyDescent="0.15">
      <c r="A32" s="541" t="s">
        <v>98</v>
      </c>
      <c r="B32" s="541"/>
      <c r="C32" s="541"/>
      <c r="D32" s="541"/>
      <c r="E32" s="541" t="s">
        <v>32</v>
      </c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0" t="s">
        <v>33</v>
      </c>
      <c r="Q32" s="540"/>
      <c r="R32" s="13" t="str">
        <f>IF(OR(SUM(R30:R31)=0,SUM(R30:R31)=""),"",SUM(R30:R31))</f>
        <v/>
      </c>
    </row>
    <row r="33" spans="1:21" ht="8.25" customHeight="1" x14ac:dyDescent="0.15"/>
    <row r="34" spans="1:21" ht="15" customHeight="1" x14ac:dyDescent="0.15">
      <c r="B34" s="29"/>
      <c r="C34" s="2" t="s">
        <v>0</v>
      </c>
      <c r="L34" s="3"/>
      <c r="M34" s="3"/>
      <c r="N34" s="1"/>
      <c r="Q34" s="1"/>
    </row>
    <row r="35" spans="1:21" ht="15" customHeight="1" x14ac:dyDescent="0.15">
      <c r="A35" s="1" t="s">
        <v>99</v>
      </c>
      <c r="B35" s="4" t="s">
        <v>100</v>
      </c>
      <c r="C35" s="2"/>
    </row>
    <row r="36" spans="1:21" ht="6.75" customHeight="1" x14ac:dyDescent="0.15">
      <c r="B36" s="2"/>
      <c r="C36" s="2"/>
    </row>
    <row r="37" spans="1:21" x14ac:dyDescent="0.15">
      <c r="A37" s="1" t="s">
        <v>3</v>
      </c>
      <c r="B37" s="2" t="s">
        <v>104</v>
      </c>
      <c r="C37" s="2"/>
    </row>
    <row r="38" spans="1:21" x14ac:dyDescent="0.15">
      <c r="B38" s="4" t="s">
        <v>106</v>
      </c>
      <c r="C38" s="2"/>
    </row>
    <row r="39" spans="1:21" ht="13.5" customHeight="1" x14ac:dyDescent="0.15">
      <c r="B39" s="4" t="s">
        <v>101</v>
      </c>
      <c r="C39" s="4"/>
      <c r="H39" s="2" t="s">
        <v>107</v>
      </c>
    </row>
    <row r="40" spans="1:21" ht="13.5" customHeight="1" x14ac:dyDescent="0.15">
      <c r="B40" s="2"/>
      <c r="C40" s="2"/>
      <c r="H40" s="2" t="s">
        <v>102</v>
      </c>
    </row>
    <row r="41" spans="1:21" ht="13.5" customHeight="1" x14ac:dyDescent="0.15">
      <c r="C41" s="2"/>
      <c r="H41" s="2" t="s">
        <v>103</v>
      </c>
    </row>
    <row r="42" spans="1:21" ht="9" customHeight="1" x14ac:dyDescent="0.15">
      <c r="C42" s="2"/>
      <c r="I42" s="538" t="s">
        <v>108</v>
      </c>
    </row>
    <row r="43" spans="1:21" ht="9" customHeight="1" x14ac:dyDescent="0.15">
      <c r="I43" s="538"/>
    </row>
    <row r="44" spans="1:21" s="19" customFormat="1" ht="14.25" customHeight="1" x14ac:dyDescent="0.15">
      <c r="C44" s="18"/>
      <c r="D44" s="539"/>
      <c r="E44" s="539"/>
      <c r="F44" s="539"/>
      <c r="G44" s="539"/>
      <c r="H44" s="539"/>
      <c r="I44" s="539"/>
      <c r="L44" s="539"/>
      <c r="M44" s="539"/>
      <c r="N44" s="539"/>
      <c r="O44" s="539"/>
      <c r="P44" s="539"/>
      <c r="Q44" s="539"/>
      <c r="R44" s="17"/>
      <c r="S44" s="17"/>
      <c r="T44" s="17"/>
      <c r="U44" s="17"/>
    </row>
    <row r="45" spans="1:21" s="17" customFormat="1" ht="14.25" customHeight="1" x14ac:dyDescent="0.15">
      <c r="C45" s="18"/>
      <c r="D45" s="539"/>
      <c r="E45" s="539"/>
      <c r="F45" s="539"/>
      <c r="G45" s="539"/>
      <c r="H45" s="539"/>
      <c r="L45" s="539"/>
      <c r="M45" s="539"/>
      <c r="N45" s="539"/>
      <c r="O45" s="539"/>
      <c r="P45" s="30"/>
    </row>
  </sheetData>
  <customSheetViews>
    <customSheetView guid="{1CD4367B-6F74-4412-9A95-1DA4DA2ACEC7}" scale="142" fitToPage="1">
      <selection activeCell="Y8" sqref="Y8"/>
      <pageMargins left="0.70866141732283472" right="0.70866141732283472" top="0.74803149606299213" bottom="0.74803149606299213" header="0.31496062992125984" footer="0.31496062992125984"/>
      <pageSetup paperSize="9" scale="77" orientation="portrait" r:id="rId1"/>
    </customSheetView>
  </customSheetViews>
  <mergeCells count="92">
    <mergeCell ref="Q1:R1"/>
    <mergeCell ref="L2:N2"/>
    <mergeCell ref="O2:R2"/>
    <mergeCell ref="L3:N5"/>
    <mergeCell ref="O3:R3"/>
    <mergeCell ref="O4:R4"/>
    <mergeCell ref="O5:R5"/>
    <mergeCell ref="A6:R6"/>
    <mergeCell ref="B8:D8"/>
    <mergeCell ref="F8:G8"/>
    <mergeCell ref="H8:I8"/>
    <mergeCell ref="J8:K8"/>
    <mergeCell ref="L8:O8"/>
    <mergeCell ref="P8:Q8"/>
    <mergeCell ref="B9:D9"/>
    <mergeCell ref="L9:O9"/>
    <mergeCell ref="P9:Q9"/>
    <mergeCell ref="B10:D10"/>
    <mergeCell ref="L10:O10"/>
    <mergeCell ref="P10:Q10"/>
    <mergeCell ref="B11:D11"/>
    <mergeCell ref="L11:O11"/>
    <mergeCell ref="P11:Q11"/>
    <mergeCell ref="B12:D12"/>
    <mergeCell ref="J12:K12"/>
    <mergeCell ref="L12:O12"/>
    <mergeCell ref="P12:Q12"/>
    <mergeCell ref="B13:D13"/>
    <mergeCell ref="L13:O13"/>
    <mergeCell ref="P13:Q13"/>
    <mergeCell ref="B14:D14"/>
    <mergeCell ref="H14:I14"/>
    <mergeCell ref="J14:K14"/>
    <mergeCell ref="L14:O14"/>
    <mergeCell ref="P14:Q14"/>
    <mergeCell ref="B15:D15"/>
    <mergeCell ref="L15:O15"/>
    <mergeCell ref="P15:Q15"/>
    <mergeCell ref="B16:D16"/>
    <mergeCell ref="L16:O16"/>
    <mergeCell ref="P16:Q16"/>
    <mergeCell ref="A17:A18"/>
    <mergeCell ref="B17:D18"/>
    <mergeCell ref="E17:E18"/>
    <mergeCell ref="F17:F18"/>
    <mergeCell ref="G17:Q18"/>
    <mergeCell ref="R17:R18"/>
    <mergeCell ref="B19:D19"/>
    <mergeCell ref="L19:O19"/>
    <mergeCell ref="P19:Q19"/>
    <mergeCell ref="B20:D20"/>
    <mergeCell ref="L20:O20"/>
    <mergeCell ref="P20:Q20"/>
    <mergeCell ref="B21:D21"/>
    <mergeCell ref="L21:O21"/>
    <mergeCell ref="P21:Q21"/>
    <mergeCell ref="B22:D22"/>
    <mergeCell ref="L22:O22"/>
    <mergeCell ref="P22:Q22"/>
    <mergeCell ref="B23:D23"/>
    <mergeCell ref="L23:O23"/>
    <mergeCell ref="P23:Q23"/>
    <mergeCell ref="B24:D24"/>
    <mergeCell ref="M24:O24"/>
    <mergeCell ref="P24:Q24"/>
    <mergeCell ref="B25:D25"/>
    <mergeCell ref="H25:Q25"/>
    <mergeCell ref="B26:D26"/>
    <mergeCell ref="H26:Q26"/>
    <mergeCell ref="B28:D28"/>
    <mergeCell ref="G28:Q28"/>
    <mergeCell ref="H27:Q27"/>
    <mergeCell ref="B27:D27"/>
    <mergeCell ref="P32:Q32"/>
    <mergeCell ref="A29:D29"/>
    <mergeCell ref="E29:O29"/>
    <mergeCell ref="P29:Q29"/>
    <mergeCell ref="B30:D30"/>
    <mergeCell ref="H30:I30"/>
    <mergeCell ref="J30:K30"/>
    <mergeCell ref="L30:O30"/>
    <mergeCell ref="P30:Q30"/>
    <mergeCell ref="B31:D31"/>
    <mergeCell ref="L31:O31"/>
    <mergeCell ref="P31:Q31"/>
    <mergeCell ref="A32:D32"/>
    <mergeCell ref="E32:O32"/>
    <mergeCell ref="I42:I43"/>
    <mergeCell ref="D44:I44"/>
    <mergeCell ref="L44:Q44"/>
    <mergeCell ref="D45:H45"/>
    <mergeCell ref="L45:O45"/>
  </mergeCells>
  <phoneticPr fontId="19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治験（医薬品）</vt:lpstr>
      <vt:lpstr>医療機器</vt:lpstr>
      <vt:lpstr>製造販売後臨床試験</vt:lpstr>
      <vt:lpstr>画像提供・スライド</vt:lpstr>
      <vt:lpstr>治験薬管理</vt:lpstr>
      <vt:lpstr>その他</vt:lpstr>
      <vt:lpstr>CTU使用試験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sangakukeiri</dc:creator>
  <cp:lastModifiedBy>ctu8</cp:lastModifiedBy>
  <cp:lastPrinted>2022-10-25T07:23:55Z</cp:lastPrinted>
  <dcterms:created xsi:type="dcterms:W3CDTF">2008-02-18T09:59:37Z</dcterms:created>
  <dcterms:modified xsi:type="dcterms:W3CDTF">2022-10-31T23:58:20Z</dcterms:modified>
</cp:coreProperties>
</file>